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011"/>
  <workbookPr/>
  <mc:AlternateContent xmlns:mc="http://schemas.openxmlformats.org/markup-compatibility/2006">
    <mc:Choice Requires="x15">
      <x15ac:absPath xmlns:x15ac="http://schemas.microsoft.com/office/spreadsheetml/2010/11/ac" url="/Users/Racine/Desktop/"/>
    </mc:Choice>
  </mc:AlternateContent>
  <bookViews>
    <workbookView xWindow="0" yWindow="460" windowWidth="25600" windowHeight="14380" tabRatio="500" activeTab="3"/>
  </bookViews>
  <sheets>
    <sheet name="1" sheetId="1" r:id="rId1"/>
    <sheet name="2" sheetId="2" r:id="rId2"/>
    <sheet name="3" sheetId="4" r:id="rId3"/>
    <sheet name="4" sheetId="5" r:id="rId4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0" i="4" l="1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C51" i="4"/>
  <c r="C53" i="4"/>
  <c r="C54" i="4"/>
  <c r="D50" i="4"/>
  <c r="E50" i="4"/>
  <c r="D49" i="4"/>
  <c r="E49" i="4"/>
  <c r="D48" i="4"/>
  <c r="E48" i="4"/>
  <c r="D47" i="4"/>
  <c r="E47" i="4"/>
  <c r="D46" i="4"/>
  <c r="E46" i="4"/>
  <c r="D45" i="4"/>
  <c r="E45" i="4"/>
  <c r="D44" i="4"/>
  <c r="E44" i="4"/>
  <c r="D43" i="4"/>
  <c r="E43" i="4"/>
  <c r="D42" i="4"/>
  <c r="E42" i="4"/>
  <c r="D41" i="4"/>
  <c r="E41" i="4"/>
  <c r="D40" i="4"/>
  <c r="E40" i="4"/>
  <c r="D39" i="4"/>
  <c r="E39" i="4"/>
  <c r="D38" i="4"/>
  <c r="E38" i="4"/>
  <c r="D37" i="4"/>
  <c r="E37" i="4"/>
  <c r="D36" i="4"/>
  <c r="E36" i="4"/>
  <c r="D35" i="4"/>
  <c r="E35" i="4"/>
  <c r="D34" i="4"/>
  <c r="E34" i="4"/>
  <c r="D33" i="4"/>
  <c r="E33" i="4"/>
  <c r="D32" i="4"/>
  <c r="E32" i="4"/>
  <c r="D31" i="4"/>
  <c r="E31" i="4"/>
  <c r="D30" i="4"/>
  <c r="E30" i="4"/>
  <c r="D29" i="4"/>
  <c r="E29" i="4"/>
  <c r="D28" i="4"/>
  <c r="E28" i="4"/>
  <c r="D27" i="4"/>
  <c r="E27" i="4"/>
  <c r="D26" i="4"/>
  <c r="E26" i="4"/>
  <c r="D25" i="4"/>
  <c r="E25" i="4"/>
  <c r="D24" i="4"/>
  <c r="E24" i="4"/>
  <c r="D23" i="4"/>
  <c r="E23" i="4"/>
  <c r="D22" i="4"/>
  <c r="E22" i="4"/>
  <c r="D21" i="4"/>
  <c r="E21" i="4"/>
  <c r="D20" i="4"/>
  <c r="E20" i="4"/>
  <c r="D19" i="4"/>
  <c r="E19" i="4"/>
  <c r="D18" i="4"/>
  <c r="E18" i="4"/>
  <c r="D17" i="4"/>
  <c r="E17" i="4"/>
  <c r="D16" i="4"/>
  <c r="E16" i="4"/>
  <c r="D15" i="4"/>
  <c r="E15" i="4"/>
  <c r="D14" i="4"/>
  <c r="E14" i="4"/>
  <c r="D13" i="4"/>
  <c r="E13" i="4"/>
  <c r="D12" i="4"/>
  <c r="E12" i="4"/>
  <c r="D11" i="4"/>
  <c r="E11" i="4"/>
  <c r="D10" i="4"/>
  <c r="E10" i="4"/>
  <c r="D9" i="4"/>
  <c r="E9" i="4"/>
  <c r="D8" i="4"/>
  <c r="E8" i="4"/>
  <c r="D7" i="4"/>
  <c r="E7" i="4"/>
  <c r="D6" i="4"/>
  <c r="E6" i="4"/>
  <c r="D5" i="4"/>
  <c r="E5" i="4"/>
  <c r="D4" i="4"/>
  <c r="E4" i="4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G49" i="4"/>
  <c r="J49" i="4"/>
  <c r="M49" i="4"/>
  <c r="G48" i="4"/>
  <c r="J48" i="4"/>
  <c r="M48" i="4"/>
  <c r="G47" i="4"/>
  <c r="J47" i="4"/>
  <c r="M47" i="4"/>
  <c r="G46" i="4"/>
  <c r="J46" i="4"/>
  <c r="M46" i="4"/>
  <c r="G45" i="4"/>
  <c r="J45" i="4"/>
  <c r="M45" i="4"/>
  <c r="G44" i="4"/>
  <c r="J44" i="4"/>
  <c r="M44" i="4"/>
  <c r="G43" i="4"/>
  <c r="J43" i="4"/>
  <c r="M43" i="4"/>
  <c r="G42" i="4"/>
  <c r="J42" i="4"/>
  <c r="M42" i="4"/>
  <c r="G41" i="4"/>
  <c r="J41" i="4"/>
  <c r="M41" i="4"/>
  <c r="G40" i="4"/>
  <c r="J40" i="4"/>
  <c r="M40" i="4"/>
  <c r="G39" i="4"/>
  <c r="J39" i="4"/>
  <c r="M39" i="4"/>
  <c r="G38" i="4"/>
  <c r="J38" i="4"/>
  <c r="M38" i="4"/>
  <c r="G37" i="4"/>
  <c r="J37" i="4"/>
  <c r="M37" i="4"/>
  <c r="G36" i="4"/>
  <c r="J36" i="4"/>
  <c r="M36" i="4"/>
  <c r="G35" i="4"/>
  <c r="J35" i="4"/>
  <c r="M35" i="4"/>
  <c r="G34" i="4"/>
  <c r="J34" i="4"/>
  <c r="M34" i="4"/>
  <c r="G33" i="4"/>
  <c r="J33" i="4"/>
  <c r="M33" i="4"/>
  <c r="G32" i="4"/>
  <c r="J32" i="4"/>
  <c r="M32" i="4"/>
  <c r="G31" i="4"/>
  <c r="J31" i="4"/>
  <c r="M31" i="4"/>
  <c r="G30" i="4"/>
  <c r="J30" i="4"/>
  <c r="M30" i="4"/>
  <c r="G29" i="4"/>
  <c r="J29" i="4"/>
  <c r="M29" i="4"/>
  <c r="G28" i="4"/>
  <c r="J28" i="4"/>
  <c r="M28" i="4"/>
  <c r="G27" i="4"/>
  <c r="J27" i="4"/>
  <c r="M27" i="4"/>
  <c r="G26" i="4"/>
  <c r="J26" i="4"/>
  <c r="M26" i="4"/>
  <c r="G25" i="4"/>
  <c r="J25" i="4"/>
  <c r="M25" i="4"/>
  <c r="G24" i="4"/>
  <c r="J24" i="4"/>
  <c r="M24" i="4"/>
  <c r="G23" i="4"/>
  <c r="J23" i="4"/>
  <c r="M23" i="4"/>
  <c r="G22" i="4"/>
  <c r="J22" i="4"/>
  <c r="M22" i="4"/>
  <c r="G21" i="4"/>
  <c r="J21" i="4"/>
  <c r="M21" i="4"/>
  <c r="G20" i="4"/>
  <c r="J20" i="4"/>
  <c r="M20" i="4"/>
  <c r="G19" i="4"/>
  <c r="J19" i="4"/>
  <c r="M19" i="4"/>
  <c r="G18" i="4"/>
  <c r="J18" i="4"/>
  <c r="M18" i="4"/>
  <c r="G17" i="4"/>
  <c r="J17" i="4"/>
  <c r="M17" i="4"/>
  <c r="G16" i="4"/>
  <c r="J16" i="4"/>
  <c r="M16" i="4"/>
  <c r="G15" i="4"/>
  <c r="J15" i="4"/>
  <c r="M15" i="4"/>
  <c r="G14" i="4"/>
  <c r="J14" i="4"/>
  <c r="M14" i="4"/>
  <c r="G13" i="4"/>
  <c r="J13" i="4"/>
  <c r="M13" i="4"/>
  <c r="G12" i="4"/>
  <c r="J12" i="4"/>
  <c r="M12" i="4"/>
  <c r="G11" i="4"/>
  <c r="J11" i="4"/>
  <c r="M11" i="4"/>
  <c r="G10" i="4"/>
  <c r="J10" i="4"/>
  <c r="M10" i="4"/>
  <c r="G9" i="4"/>
  <c r="J9" i="4"/>
  <c r="M9" i="4"/>
  <c r="G8" i="4"/>
  <c r="J8" i="4"/>
  <c r="M8" i="4"/>
  <c r="G7" i="4"/>
  <c r="J7" i="4"/>
  <c r="M7" i="4"/>
  <c r="G6" i="4"/>
  <c r="J6" i="4"/>
  <c r="M6" i="4"/>
  <c r="G5" i="4"/>
  <c r="J5" i="4"/>
  <c r="M5" i="4"/>
  <c r="G4" i="4"/>
  <c r="J4" i="4"/>
  <c r="M4" i="4"/>
  <c r="G50" i="4"/>
  <c r="J50" i="4"/>
  <c r="M50" i="4"/>
  <c r="G51" i="4"/>
  <c r="F51" i="4"/>
  <c r="B52" i="5"/>
  <c r="C52" i="5"/>
  <c r="F52" i="5"/>
  <c r="E52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D52" i="5"/>
  <c r="M51" i="4"/>
  <c r="L51" i="4"/>
  <c r="J51" i="4"/>
  <c r="I51" i="4"/>
  <c r="E51" i="4"/>
  <c r="C43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9" i="2"/>
  <c r="H40" i="2"/>
  <c r="G40" i="2"/>
  <c r="E40" i="2"/>
  <c r="C42" i="2"/>
  <c r="C40" i="2"/>
  <c r="D16" i="1"/>
  <c r="C16" i="1"/>
</calcChain>
</file>

<file path=xl/sharedStrings.xml><?xml version="1.0" encoding="utf-8"?>
<sst xmlns="http://schemas.openxmlformats.org/spreadsheetml/2006/main" count="333" uniqueCount="113">
  <si>
    <t>Sièges</t>
  </si>
  <si>
    <t>Circonscription</t>
  </si>
  <si>
    <t>Départements</t>
  </si>
  <si>
    <t>Population</t>
  </si>
  <si>
    <t>Sièges compensatoires</t>
  </si>
  <si>
    <t>Total des sièges</t>
  </si>
  <si>
    <t>Auvergne-Rhône-Alpes 1</t>
  </si>
  <si>
    <t>Allier, Cantal, Puy-de-Dôme, Loire, Haute-Loire</t>
  </si>
  <si>
    <t>Auvergne-Rhône-Alpes 2</t>
  </si>
  <si>
    <t>Rhône</t>
  </si>
  <si>
    <t>Auvergne-Rhône-Alpes 3</t>
  </si>
  <si>
    <t>Ain, Savoie, Haute-Savoie</t>
  </si>
  <si>
    <t>Auvergne-Rhône-Alpes 4</t>
  </si>
  <si>
    <t>Drôme, Isère, Ardèche</t>
  </si>
  <si>
    <t>Bourgogne-Franche-Comté 1</t>
  </si>
  <si>
    <t>Côte-d’Or, Nièvre, Saône-et-Loire, Yonne</t>
  </si>
  <si>
    <t>Bourgogne-Franche-Comté 2</t>
  </si>
  <si>
    <t>Doubs, Jura, Haute-Saône, Territoire de Belfort</t>
  </si>
  <si>
    <t>Bretagne 1</t>
  </si>
  <si>
    <t>Côtes-d’Armor, Finistère</t>
  </si>
  <si>
    <t>Bretagne 2</t>
  </si>
  <si>
    <t>Ille-et-Vilaine, Morbihan</t>
  </si>
  <si>
    <t>Centre-Val de Loire 1</t>
  </si>
  <si>
    <t>Eure-et-Loir, Indre-et-Loire, Loir-et-Cher</t>
  </si>
  <si>
    <t>Centre-Val de Loire 2</t>
  </si>
  <si>
    <t>Cher, Indre, Loiret</t>
  </si>
  <si>
    <t>Grand Est 1</t>
  </si>
  <si>
    <t>Aube, Marne, Ardennes, Meuse, Marne</t>
  </si>
  <si>
    <t>Grand Est 2</t>
  </si>
  <si>
    <t>Moselle, Meurthe-et-Moselle, Vosges</t>
  </si>
  <si>
    <t>Grand Est 3</t>
  </si>
  <si>
    <t>Bas-Rhin, Haut-Rhin</t>
  </si>
  <si>
    <t>Hauts-de-France 1</t>
  </si>
  <si>
    <t>Pas-de-Calais, Nord arrondissement de Dunkerque</t>
  </si>
  <si>
    <t>Hauts-de-France 2</t>
  </si>
  <si>
    <t>Somme, Oise, Aisne</t>
  </si>
  <si>
    <t>Hauts-de-France 3</t>
  </si>
  <si>
    <t>Nord terre</t>
  </si>
  <si>
    <t>Île-de-France 1</t>
  </si>
  <si>
    <t>Paris</t>
  </si>
  <si>
    <t>Île-de-France 2</t>
  </si>
  <si>
    <t>Val-de-Marne</t>
  </si>
  <si>
    <t>Île-de-France 3</t>
  </si>
  <si>
    <t>Hauts-de-Seine</t>
  </si>
  <si>
    <t>Île-de-France 4</t>
  </si>
  <si>
    <t>Seine-Saint-Denis</t>
  </si>
  <si>
    <t>Île-de-France 5</t>
  </si>
  <si>
    <t>Val-d’Oise, Yvelines nord</t>
  </si>
  <si>
    <t>Île-de-France 6</t>
  </si>
  <si>
    <t>Essonne, Yvelines sud</t>
  </si>
  <si>
    <t>Île-de-France 7</t>
  </si>
  <si>
    <t>Seine-et-Marne</t>
  </si>
  <si>
    <t>Normandie 1</t>
  </si>
  <si>
    <t>Calvados, Manche, Orne</t>
  </si>
  <si>
    <t>Normandie 2</t>
  </si>
  <si>
    <t>Eure, Seine-Maritime</t>
  </si>
  <si>
    <t>Nouvelle-Aquitaine 1</t>
  </si>
  <si>
    <t>Deux-Sèvres, Vienne, Charente-Maritime</t>
  </si>
  <si>
    <t>Nouvelle-Aquitaine 2</t>
  </si>
  <si>
    <t>Corrèze, Creuse, Haute-Vienne, Dordogne, Charente</t>
  </si>
  <si>
    <t>Nouvelle-Aquitaine 3</t>
  </si>
  <si>
    <t>Gironde</t>
  </si>
  <si>
    <t>Nouvelle-Aquitaine 4</t>
  </si>
  <si>
    <t>Landes, Lot-et-Garonne, Pyrénées-Atlantiques</t>
  </si>
  <si>
    <t>Occitanie 1</t>
  </si>
  <si>
    <t>Haute-Garonne, Gers, Hautes-Pyrénées, Tarn-et-Garonne</t>
  </si>
  <si>
    <t>Occitanie 2</t>
  </si>
  <si>
    <t>Aveyron, Gard, Lozère, Tarn, Lot</t>
  </si>
  <si>
    <t>Occitanie 3</t>
  </si>
  <si>
    <t>Hérault, Aude, Ariège, Pyrénées-Orientales</t>
  </si>
  <si>
    <t>Pays de la Loire 1</t>
  </si>
  <si>
    <t>Loire-Atlantique, Vendée</t>
  </si>
  <si>
    <t>Pays de la Loire 2</t>
  </si>
  <si>
    <t>Mayenne, Maine-et-Loire, Sarthe</t>
  </si>
  <si>
    <t>Provence-Alpes-Côte d’Azur 1</t>
  </si>
  <si>
    <t>Bouches-du-Rhône, Vaucluse</t>
  </si>
  <si>
    <t>Provence-Alpes-Côte d’Azur 2</t>
  </si>
  <si>
    <t>Var, Alpes-de-Haute-Provence, Hautes-Alpes, Alpes-Maritimes</t>
  </si>
  <si>
    <t>Corse</t>
  </si>
  <si>
    <t>Corse-du-Sud, Haute-Corse</t>
  </si>
  <si>
    <t>Guadeloupe</t>
  </si>
  <si>
    <t>Martinique</t>
  </si>
  <si>
    <t>La Réunion</t>
  </si>
  <si>
    <t>Guyane</t>
  </si>
  <si>
    <t>Mayotte</t>
  </si>
  <si>
    <t>Polynésie française</t>
  </si>
  <si>
    <t>/</t>
  </si>
  <si>
    <t>Nouvelle-Calédonie</t>
  </si>
  <si>
    <t>St-Pierre-et-Miquelon</t>
  </si>
  <si>
    <t>St-Barthélemy/St-Martin</t>
  </si>
  <si>
    <t>Wallis-et-Futuna</t>
  </si>
  <si>
    <t>Français de l’étranger</t>
  </si>
  <si>
    <t>Total</t>
  </si>
  <si>
    <t>Sièges à attribuer</t>
  </si>
  <si>
    <t>477 - sièges attribués aux circonscriptions de Corse, aux territoires d’outre-mer et aux Français de l’étranger</t>
  </si>
  <si>
    <t>population totale / (sièges à attribuer + 1)</t>
  </si>
  <si>
    <t>Sièges attribués au quotient</t>
  </si>
  <si>
    <t>Sièges attribués</t>
  </si>
  <si>
    <t xml:space="preserve"> Quotient de Hagenbach-Bischoff</t>
  </si>
  <si>
    <t>Reste</t>
  </si>
  <si>
    <t>577 - sièges attribués à la circonscription des Français de l’étranger</t>
  </si>
  <si>
    <t>Sièges attribués au reste (autant qu’il faut pour que les 100 sièges compensatoires soient attribués)</t>
  </si>
  <si>
    <t>Sièges totaux attribués</t>
  </si>
  <si>
    <t>Sièges attribués aux circonscriptions</t>
  </si>
  <si>
    <t>Feuille 4 : Récapitulatif des sièges attribués</t>
  </si>
  <si>
    <t>Feuille 3 : Attribution des sièges compensatoires</t>
  </si>
  <si>
    <t>Feuille 2 : Sièges attribués aux circonscriptions métropolitaines</t>
  </si>
  <si>
    <t>Feuille 1 : Sièges attribués aux circonscriptions de Corse, des territoires d’outre-mer et des Français de l’étranger</t>
  </si>
  <si>
    <t>Sièges attribués au reste (sièges à attribuer - sièges attribués au quotient)</t>
  </si>
  <si>
    <t>Dont sièges déjà attribués dans les circonscriptions</t>
  </si>
  <si>
    <t>Sièges attribués au quotient dont sièges déjà attribués dans les circonscriptions</t>
  </si>
  <si>
    <t>Sièges déjà attribués dans les circonscriptions</t>
  </si>
  <si>
    <t>Part exacte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</si>
</sst>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</cellXfs>
  <cellStyles count="1">
    <cellStyle name="Normal" xfId="0" builtinId="0"/>
  </cellStyles>
  <dxfs count="5">
    <dxf>
      <font>
        <b/>
        <i val="0"/>
        <strike val="0"/>
        <color auto="1"/>
      </font>
      <fill>
        <patternFill patternType="none">
          <bgColor auto="1"/>
        </patternFill>
      </fill>
    </dxf>
    <dxf>
      <font>
        <b/>
        <i val="0"/>
        <strike val="0"/>
        <color auto="1"/>
      </font>
      <fill>
        <patternFill patternType="none">
          <bgColor auto="1"/>
        </patternFill>
      </fill>
    </dxf>
    <dxf>
      <font>
        <b/>
        <i val="0"/>
        <strike val="0"/>
        <color auto="1"/>
      </font>
      <fill>
        <patternFill patternType="none">
          <bgColor auto="1"/>
        </patternFill>
      </fill>
    </dxf>
    <dxf>
      <font>
        <b/>
        <i val="0"/>
        <strike val="0"/>
        <color auto="1"/>
      </font>
      <fill>
        <patternFill patternType="none">
          <bgColor auto="1"/>
        </patternFill>
      </fill>
    </dxf>
    <dxf>
      <font>
        <b/>
        <i val="0"/>
        <strike val="0"/>
        <color auto="1"/>
      </font>
      <fill>
        <patternFill patternType="none">
          <bgColor auto="1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showRuler="0" workbookViewId="0">
      <selection activeCell="A22" sqref="A22"/>
    </sheetView>
  </sheetViews>
  <sheetFormatPr baseColWidth="10" defaultRowHeight="16" x14ac:dyDescent="0.2"/>
  <cols>
    <col min="1" max="1" width="27.33203125" customWidth="1"/>
    <col min="2" max="2" width="25.83203125" customWidth="1"/>
    <col min="3" max="3" width="12.6640625" customWidth="1"/>
  </cols>
  <sheetData>
    <row r="1" spans="1:4" x14ac:dyDescent="0.2">
      <c r="A1" s="1" t="s">
        <v>107</v>
      </c>
    </row>
    <row r="3" spans="1:4" x14ac:dyDescent="0.2">
      <c r="A3" s="1" t="s">
        <v>1</v>
      </c>
      <c r="B3" s="1" t="s">
        <v>2</v>
      </c>
      <c r="C3" s="1" t="s">
        <v>3</v>
      </c>
      <c r="D3" s="1" t="s">
        <v>0</v>
      </c>
    </row>
    <row r="4" spans="1:4" x14ac:dyDescent="0.2">
      <c r="A4" t="s">
        <v>78</v>
      </c>
      <c r="B4" t="s">
        <v>79</v>
      </c>
      <c r="C4">
        <v>343701</v>
      </c>
      <c r="D4">
        <v>4</v>
      </c>
    </row>
    <row r="5" spans="1:4" x14ac:dyDescent="0.2">
      <c r="A5" t="s">
        <v>80</v>
      </c>
      <c r="B5" t="s">
        <v>80</v>
      </c>
      <c r="C5">
        <v>383559</v>
      </c>
      <c r="D5">
        <v>4</v>
      </c>
    </row>
    <row r="6" spans="1:4" x14ac:dyDescent="0.2">
      <c r="A6" t="s">
        <v>81</v>
      </c>
      <c r="B6" t="s">
        <v>81</v>
      </c>
      <c r="C6">
        <v>361225</v>
      </c>
      <c r="D6">
        <v>4</v>
      </c>
    </row>
    <row r="7" spans="1:4" x14ac:dyDescent="0.2">
      <c r="A7" t="s">
        <v>82</v>
      </c>
      <c r="B7" t="s">
        <v>82</v>
      </c>
      <c r="C7">
        <v>863083</v>
      </c>
      <c r="D7">
        <v>7</v>
      </c>
    </row>
    <row r="8" spans="1:4" x14ac:dyDescent="0.2">
      <c r="A8" t="s">
        <v>83</v>
      </c>
      <c r="B8" t="s">
        <v>83</v>
      </c>
      <c r="C8">
        <v>285133</v>
      </c>
      <c r="D8">
        <v>3</v>
      </c>
    </row>
    <row r="9" spans="1:4" x14ac:dyDescent="0.2">
      <c r="A9" t="s">
        <v>84</v>
      </c>
      <c r="B9" t="s">
        <v>84</v>
      </c>
      <c r="C9">
        <v>256518</v>
      </c>
      <c r="D9">
        <v>3</v>
      </c>
    </row>
    <row r="10" spans="1:4" x14ac:dyDescent="0.2">
      <c r="A10" t="s">
        <v>85</v>
      </c>
      <c r="B10" t="s">
        <v>86</v>
      </c>
      <c r="C10">
        <v>275918</v>
      </c>
      <c r="D10">
        <v>3</v>
      </c>
    </row>
    <row r="11" spans="1:4" x14ac:dyDescent="0.2">
      <c r="A11" t="s">
        <v>87</v>
      </c>
      <c r="B11" t="s">
        <v>86</v>
      </c>
      <c r="C11">
        <v>271407</v>
      </c>
      <c r="D11">
        <v>3</v>
      </c>
    </row>
    <row r="12" spans="1:4" x14ac:dyDescent="0.2">
      <c r="A12" t="s">
        <v>88</v>
      </c>
      <c r="B12" t="s">
        <v>86</v>
      </c>
      <c r="C12">
        <v>5974</v>
      </c>
      <c r="D12">
        <v>1</v>
      </c>
    </row>
    <row r="13" spans="1:4" x14ac:dyDescent="0.2">
      <c r="A13" t="s">
        <v>89</v>
      </c>
      <c r="B13" t="s">
        <v>86</v>
      </c>
      <c r="C13">
        <v>42778</v>
      </c>
      <c r="D13">
        <v>1</v>
      </c>
    </row>
    <row r="14" spans="1:4" x14ac:dyDescent="0.2">
      <c r="A14" t="s">
        <v>90</v>
      </c>
      <c r="B14" t="s">
        <v>86</v>
      </c>
      <c r="C14">
        <v>11558</v>
      </c>
      <c r="D14">
        <v>1</v>
      </c>
    </row>
    <row r="15" spans="1:4" x14ac:dyDescent="0.2">
      <c r="A15" t="s">
        <v>91</v>
      </c>
      <c r="B15" t="s">
        <v>86</v>
      </c>
      <c r="C15">
        <v>1802382</v>
      </c>
      <c r="D15">
        <v>12</v>
      </c>
    </row>
    <row r="16" spans="1:4" x14ac:dyDescent="0.2">
      <c r="A16" s="1" t="s">
        <v>92</v>
      </c>
      <c r="B16" s="1"/>
      <c r="C16" s="1">
        <f>SUM(C4:C15)</f>
        <v>4903236</v>
      </c>
      <c r="D16" s="1">
        <f>SUM(D4:D15)</f>
        <v>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showRuler="0" workbookViewId="0">
      <selection activeCell="E4" sqref="E4:E39"/>
    </sheetView>
  </sheetViews>
  <sheetFormatPr baseColWidth="10" defaultRowHeight="16" x14ac:dyDescent="0.2"/>
  <cols>
    <col min="1" max="1" width="27.33203125" customWidth="1"/>
    <col min="2" max="2" width="55.6640625" customWidth="1"/>
    <col min="3" max="4" width="12.6640625" customWidth="1"/>
    <col min="5" max="6" width="12.1640625" customWidth="1"/>
  </cols>
  <sheetData>
    <row r="1" spans="1:8" x14ac:dyDescent="0.2">
      <c r="A1" s="1" t="s">
        <v>106</v>
      </c>
    </row>
    <row r="3" spans="1:8" x14ac:dyDescent="0.2">
      <c r="A3" s="1" t="s">
        <v>1</v>
      </c>
      <c r="B3" s="1" t="s">
        <v>2</v>
      </c>
      <c r="C3" s="1" t="s">
        <v>3</v>
      </c>
      <c r="D3" s="1" t="s">
        <v>112</v>
      </c>
      <c r="E3" s="1" t="s">
        <v>96</v>
      </c>
      <c r="F3" s="1" t="s">
        <v>99</v>
      </c>
      <c r="G3" s="1" t="s">
        <v>108</v>
      </c>
      <c r="H3" s="1" t="s">
        <v>97</v>
      </c>
    </row>
    <row r="4" spans="1:8" x14ac:dyDescent="0.2">
      <c r="A4" t="s">
        <v>6</v>
      </c>
      <c r="B4" t="s">
        <v>7</v>
      </c>
      <c r="C4">
        <v>2137856</v>
      </c>
      <c r="D4">
        <f>ROUND(C4/$C$43,3)</f>
        <v>14.138999999999999</v>
      </c>
      <c r="E4">
        <f>ROUNDUP(D4-1,0)</f>
        <v>14</v>
      </c>
      <c r="F4">
        <f>D4-E4</f>
        <v>0.13899999999999935</v>
      </c>
      <c r="H4">
        <f>E4+G4</f>
        <v>14</v>
      </c>
    </row>
    <row r="5" spans="1:8" x14ac:dyDescent="0.2">
      <c r="A5" t="s">
        <v>8</v>
      </c>
      <c r="B5" t="s">
        <v>9</v>
      </c>
      <c r="C5">
        <v>1883437</v>
      </c>
      <c r="D5">
        <f t="shared" ref="D5:D39" si="0">ROUND(C5/$C$43,3)</f>
        <v>12.456</v>
      </c>
      <c r="E5">
        <f t="shared" ref="E5:E39" si="1">ROUNDUP(D5-1,0)</f>
        <v>12</v>
      </c>
      <c r="F5">
        <f t="shared" ref="F5:F39" si="2">D5-E5</f>
        <v>0.45599999999999952</v>
      </c>
      <c r="H5">
        <f t="shared" ref="H5:H39" si="3">E5+G5</f>
        <v>12</v>
      </c>
    </row>
    <row r="6" spans="1:8" x14ac:dyDescent="0.2">
      <c r="A6" t="s">
        <v>10</v>
      </c>
      <c r="B6" t="s">
        <v>11</v>
      </c>
      <c r="C6">
        <v>1932812</v>
      </c>
      <c r="D6">
        <f t="shared" si="0"/>
        <v>12.782999999999999</v>
      </c>
      <c r="E6">
        <f t="shared" si="1"/>
        <v>12</v>
      </c>
      <c r="F6">
        <f t="shared" si="2"/>
        <v>0.78299999999999947</v>
      </c>
      <c r="G6">
        <v>1</v>
      </c>
      <c r="H6">
        <f t="shared" si="3"/>
        <v>13</v>
      </c>
    </row>
    <row r="7" spans="1:8" x14ac:dyDescent="0.2">
      <c r="A7" t="s">
        <v>12</v>
      </c>
      <c r="B7" t="s">
        <v>13</v>
      </c>
      <c r="C7">
        <v>2124547</v>
      </c>
      <c r="D7">
        <f t="shared" si="0"/>
        <v>14.051</v>
      </c>
      <c r="E7">
        <f t="shared" si="1"/>
        <v>14</v>
      </c>
      <c r="F7">
        <f t="shared" si="2"/>
        <v>5.1000000000000156E-2</v>
      </c>
      <c r="H7">
        <f t="shared" si="3"/>
        <v>14</v>
      </c>
    </row>
    <row r="8" spans="1:8" x14ac:dyDescent="0.2">
      <c r="A8" t="s">
        <v>14</v>
      </c>
      <c r="B8" t="s">
        <v>15</v>
      </c>
      <c r="C8">
        <v>1622967</v>
      </c>
      <c r="D8">
        <f t="shared" si="0"/>
        <v>10.734</v>
      </c>
      <c r="E8">
        <f t="shared" si="1"/>
        <v>10</v>
      </c>
      <c r="F8">
        <f t="shared" si="2"/>
        <v>0.73399999999999999</v>
      </c>
      <c r="G8">
        <v>1</v>
      </c>
      <c r="H8">
        <f t="shared" si="3"/>
        <v>11</v>
      </c>
    </row>
    <row r="9" spans="1:8" x14ac:dyDescent="0.2">
      <c r="A9" t="s">
        <v>16</v>
      </c>
      <c r="B9" t="s">
        <v>17</v>
      </c>
      <c r="C9">
        <v>1178728</v>
      </c>
      <c r="D9">
        <f t="shared" si="0"/>
        <v>7.7960000000000003</v>
      </c>
      <c r="E9">
        <f t="shared" si="1"/>
        <v>7</v>
      </c>
      <c r="F9">
        <f t="shared" si="2"/>
        <v>0.79600000000000026</v>
      </c>
      <c r="G9">
        <v>1</v>
      </c>
      <c r="H9">
        <f t="shared" si="3"/>
        <v>8</v>
      </c>
    </row>
    <row r="10" spans="1:8" x14ac:dyDescent="0.2">
      <c r="A10" t="s">
        <v>18</v>
      </c>
      <c r="B10" t="s">
        <v>19</v>
      </c>
      <c r="C10">
        <v>1520819</v>
      </c>
      <c r="D10">
        <f t="shared" si="0"/>
        <v>10.058</v>
      </c>
      <c r="E10">
        <f t="shared" si="1"/>
        <v>10</v>
      </c>
      <c r="F10">
        <f t="shared" si="2"/>
        <v>5.7999999999999829E-2</v>
      </c>
      <c r="H10">
        <f t="shared" si="3"/>
        <v>10</v>
      </c>
    </row>
    <row r="11" spans="1:8" x14ac:dyDescent="0.2">
      <c r="A11" t="s">
        <v>20</v>
      </c>
      <c r="B11" t="s">
        <v>21</v>
      </c>
      <c r="C11">
        <v>1853016</v>
      </c>
      <c r="D11">
        <f t="shared" si="0"/>
        <v>12.255000000000001</v>
      </c>
      <c r="E11">
        <f t="shared" si="1"/>
        <v>12</v>
      </c>
      <c r="F11">
        <f t="shared" si="2"/>
        <v>0.25500000000000078</v>
      </c>
      <c r="H11">
        <f t="shared" si="3"/>
        <v>12</v>
      </c>
    </row>
    <row r="12" spans="1:8" x14ac:dyDescent="0.2">
      <c r="A12" t="s">
        <v>22</v>
      </c>
      <c r="B12" t="s">
        <v>23</v>
      </c>
      <c r="C12">
        <v>1372919</v>
      </c>
      <c r="D12">
        <f t="shared" si="0"/>
        <v>9.08</v>
      </c>
      <c r="E12">
        <f t="shared" si="1"/>
        <v>9</v>
      </c>
      <c r="F12">
        <f t="shared" si="2"/>
        <v>8.0000000000000071E-2</v>
      </c>
      <c r="H12">
        <f t="shared" si="3"/>
        <v>9</v>
      </c>
    </row>
    <row r="13" spans="1:8" x14ac:dyDescent="0.2">
      <c r="A13" t="s">
        <v>24</v>
      </c>
      <c r="B13" t="s">
        <v>25</v>
      </c>
      <c r="C13">
        <v>1201944</v>
      </c>
      <c r="D13">
        <f t="shared" si="0"/>
        <v>7.9489999999999998</v>
      </c>
      <c r="E13">
        <f t="shared" si="1"/>
        <v>7</v>
      </c>
      <c r="F13">
        <f t="shared" si="2"/>
        <v>0.94899999999999984</v>
      </c>
      <c r="G13">
        <v>1</v>
      </c>
      <c r="H13">
        <f t="shared" si="3"/>
        <v>8</v>
      </c>
    </row>
    <row r="14" spans="1:8" x14ac:dyDescent="0.2">
      <c r="A14" t="s">
        <v>26</v>
      </c>
      <c r="B14" t="s">
        <v>27</v>
      </c>
      <c r="C14">
        <v>1897455</v>
      </c>
      <c r="D14">
        <f t="shared" si="0"/>
        <v>12.548999999999999</v>
      </c>
      <c r="E14">
        <f t="shared" si="1"/>
        <v>12</v>
      </c>
      <c r="F14">
        <f t="shared" si="2"/>
        <v>0.54899999999999949</v>
      </c>
      <c r="H14">
        <f t="shared" si="3"/>
        <v>12</v>
      </c>
    </row>
    <row r="15" spans="1:8" x14ac:dyDescent="0.2">
      <c r="A15" t="s">
        <v>28</v>
      </c>
      <c r="B15" t="s">
        <v>29</v>
      </c>
      <c r="C15">
        <v>2144142</v>
      </c>
      <c r="D15">
        <f t="shared" si="0"/>
        <v>14.18</v>
      </c>
      <c r="E15">
        <f t="shared" si="1"/>
        <v>14</v>
      </c>
      <c r="F15">
        <f t="shared" si="2"/>
        <v>0.17999999999999972</v>
      </c>
      <c r="H15">
        <f t="shared" si="3"/>
        <v>14</v>
      </c>
    </row>
    <row r="16" spans="1:8" x14ac:dyDescent="0.2">
      <c r="A16" t="s">
        <v>30</v>
      </c>
      <c r="B16" t="s">
        <v>31</v>
      </c>
      <c r="C16">
        <v>1915915</v>
      </c>
      <c r="D16">
        <f t="shared" si="0"/>
        <v>12.670999999999999</v>
      </c>
      <c r="E16">
        <f t="shared" si="1"/>
        <v>12</v>
      </c>
      <c r="F16">
        <f t="shared" si="2"/>
        <v>0.67099999999999937</v>
      </c>
      <c r="G16">
        <v>1</v>
      </c>
      <c r="H16">
        <f t="shared" si="3"/>
        <v>13</v>
      </c>
    </row>
    <row r="17" spans="1:8" x14ac:dyDescent="0.2">
      <c r="A17" t="s">
        <v>32</v>
      </c>
      <c r="B17" t="s">
        <v>33</v>
      </c>
      <c r="C17">
        <v>1834347</v>
      </c>
      <c r="D17">
        <f t="shared" si="0"/>
        <v>12.132</v>
      </c>
      <c r="E17">
        <f t="shared" si="1"/>
        <v>12</v>
      </c>
      <c r="F17">
        <f t="shared" si="2"/>
        <v>0.13199999999999967</v>
      </c>
      <c r="H17">
        <f t="shared" si="3"/>
        <v>12</v>
      </c>
    </row>
    <row r="18" spans="1:8" x14ac:dyDescent="0.2">
      <c r="A18" t="s">
        <v>34</v>
      </c>
      <c r="B18" t="s">
        <v>35</v>
      </c>
      <c r="C18">
        <v>1927821</v>
      </c>
      <c r="D18">
        <f t="shared" si="0"/>
        <v>12.75</v>
      </c>
      <c r="E18">
        <f t="shared" si="1"/>
        <v>12</v>
      </c>
      <c r="F18">
        <f t="shared" si="2"/>
        <v>0.75</v>
      </c>
      <c r="G18">
        <v>1</v>
      </c>
      <c r="H18">
        <f t="shared" si="3"/>
        <v>13</v>
      </c>
    </row>
    <row r="19" spans="1:8" x14ac:dyDescent="0.2">
      <c r="A19" t="s">
        <v>36</v>
      </c>
      <c r="B19" t="s">
        <v>37</v>
      </c>
      <c r="C19">
        <v>2235566</v>
      </c>
      <c r="D19">
        <f t="shared" si="0"/>
        <v>14.785</v>
      </c>
      <c r="E19">
        <f t="shared" si="1"/>
        <v>14</v>
      </c>
      <c r="F19">
        <f t="shared" si="2"/>
        <v>0.78500000000000014</v>
      </c>
      <c r="G19">
        <v>1</v>
      </c>
      <c r="H19">
        <f t="shared" si="3"/>
        <v>15</v>
      </c>
    </row>
    <row r="20" spans="1:8" x14ac:dyDescent="0.2">
      <c r="A20" t="s">
        <v>38</v>
      </c>
      <c r="B20" t="s">
        <v>39</v>
      </c>
      <c r="C20">
        <v>2145906</v>
      </c>
      <c r="D20">
        <f t="shared" si="0"/>
        <v>14.192</v>
      </c>
      <c r="E20">
        <f t="shared" si="1"/>
        <v>14</v>
      </c>
      <c r="F20">
        <f t="shared" si="2"/>
        <v>0.19200000000000017</v>
      </c>
      <c r="H20">
        <f t="shared" si="3"/>
        <v>14</v>
      </c>
    </row>
    <row r="21" spans="1:8" x14ac:dyDescent="0.2">
      <c r="A21" t="s">
        <v>40</v>
      </c>
      <c r="B21" t="s">
        <v>41</v>
      </c>
      <c r="C21">
        <v>1407972</v>
      </c>
      <c r="D21">
        <f t="shared" si="0"/>
        <v>9.3119999999999994</v>
      </c>
      <c r="E21">
        <f t="shared" si="1"/>
        <v>9</v>
      </c>
      <c r="F21">
        <f t="shared" si="2"/>
        <v>0.31199999999999939</v>
      </c>
      <c r="H21">
        <f t="shared" si="3"/>
        <v>9</v>
      </c>
    </row>
    <row r="22" spans="1:8" x14ac:dyDescent="0.2">
      <c r="A22" t="s">
        <v>42</v>
      </c>
      <c r="B22" t="s">
        <v>43</v>
      </c>
      <c r="C22">
        <v>1626213</v>
      </c>
      <c r="D22">
        <f t="shared" si="0"/>
        <v>10.755000000000001</v>
      </c>
      <c r="E22">
        <f t="shared" si="1"/>
        <v>10</v>
      </c>
      <c r="F22">
        <f t="shared" si="2"/>
        <v>0.75500000000000078</v>
      </c>
      <c r="G22">
        <v>1</v>
      </c>
      <c r="H22">
        <f t="shared" si="3"/>
        <v>11</v>
      </c>
    </row>
    <row r="23" spans="1:8" x14ac:dyDescent="0.2">
      <c r="A23" t="s">
        <v>44</v>
      </c>
      <c r="B23" t="s">
        <v>45</v>
      </c>
      <c r="C23">
        <v>1655422</v>
      </c>
      <c r="D23">
        <f t="shared" si="0"/>
        <v>10.948</v>
      </c>
      <c r="E23">
        <f t="shared" si="1"/>
        <v>10</v>
      </c>
      <c r="F23">
        <f t="shared" si="2"/>
        <v>0.9480000000000004</v>
      </c>
      <c r="G23">
        <v>1</v>
      </c>
      <c r="H23">
        <f t="shared" si="3"/>
        <v>11</v>
      </c>
    </row>
    <row r="24" spans="1:8" x14ac:dyDescent="0.2">
      <c r="A24" t="s">
        <v>46</v>
      </c>
      <c r="B24" t="s">
        <v>47</v>
      </c>
      <c r="C24">
        <v>1951804</v>
      </c>
      <c r="D24">
        <f t="shared" si="0"/>
        <v>12.907999999999999</v>
      </c>
      <c r="E24">
        <f t="shared" si="1"/>
        <v>12</v>
      </c>
      <c r="F24">
        <f t="shared" si="2"/>
        <v>0.90799999999999947</v>
      </c>
      <c r="G24">
        <v>1</v>
      </c>
      <c r="H24">
        <f t="shared" si="3"/>
        <v>13</v>
      </c>
    </row>
    <row r="25" spans="1:8" x14ac:dyDescent="0.2">
      <c r="A25" t="s">
        <v>48</v>
      </c>
      <c r="B25" t="s">
        <v>49</v>
      </c>
      <c r="C25">
        <v>2055841</v>
      </c>
      <c r="D25">
        <f t="shared" si="0"/>
        <v>13.596</v>
      </c>
      <c r="E25">
        <f t="shared" si="1"/>
        <v>13</v>
      </c>
      <c r="F25">
        <f t="shared" si="2"/>
        <v>0.59600000000000009</v>
      </c>
      <c r="G25">
        <v>1</v>
      </c>
      <c r="H25">
        <f t="shared" si="3"/>
        <v>14</v>
      </c>
    </row>
    <row r="26" spans="1:8" x14ac:dyDescent="0.2">
      <c r="A26" t="s">
        <v>50</v>
      </c>
      <c r="B26" t="s">
        <v>51</v>
      </c>
      <c r="C26">
        <v>1428636</v>
      </c>
      <c r="D26">
        <f t="shared" si="0"/>
        <v>9.4480000000000004</v>
      </c>
      <c r="E26">
        <f t="shared" si="1"/>
        <v>9</v>
      </c>
      <c r="F26">
        <f t="shared" si="2"/>
        <v>0.4480000000000004</v>
      </c>
      <c r="H26">
        <f t="shared" si="3"/>
        <v>9</v>
      </c>
    </row>
    <row r="27" spans="1:8" x14ac:dyDescent="0.2">
      <c r="A27" t="s">
        <v>52</v>
      </c>
      <c r="B27" t="s">
        <v>53</v>
      </c>
      <c r="C27">
        <v>1471115</v>
      </c>
      <c r="D27">
        <f t="shared" si="0"/>
        <v>9.7289999999999992</v>
      </c>
      <c r="E27">
        <f t="shared" si="1"/>
        <v>9</v>
      </c>
      <c r="F27">
        <f t="shared" si="2"/>
        <v>0.7289999999999992</v>
      </c>
      <c r="G27">
        <v>1</v>
      </c>
      <c r="H27">
        <f t="shared" si="3"/>
        <v>10</v>
      </c>
    </row>
    <row r="28" spans="1:8" x14ac:dyDescent="0.2">
      <c r="A28" t="s">
        <v>54</v>
      </c>
      <c r="B28" t="s">
        <v>55</v>
      </c>
      <c r="C28">
        <v>1854407</v>
      </c>
      <c r="D28">
        <f t="shared" si="0"/>
        <v>12.263999999999999</v>
      </c>
      <c r="E28">
        <f t="shared" si="1"/>
        <v>12</v>
      </c>
      <c r="F28">
        <f t="shared" si="2"/>
        <v>0.26399999999999935</v>
      </c>
      <c r="H28">
        <f t="shared" si="3"/>
        <v>12</v>
      </c>
    </row>
    <row r="29" spans="1:8" x14ac:dyDescent="0.2">
      <c r="A29" t="s">
        <v>56</v>
      </c>
      <c r="B29" t="s">
        <v>57</v>
      </c>
      <c r="C29">
        <v>1469522</v>
      </c>
      <c r="D29">
        <f t="shared" si="0"/>
        <v>9.7189999999999994</v>
      </c>
      <c r="E29">
        <f t="shared" si="1"/>
        <v>9</v>
      </c>
      <c r="F29">
        <f t="shared" si="2"/>
        <v>0.71899999999999942</v>
      </c>
      <c r="G29">
        <v>1</v>
      </c>
      <c r="H29">
        <f t="shared" si="3"/>
        <v>10</v>
      </c>
    </row>
    <row r="30" spans="1:8" x14ac:dyDescent="0.2">
      <c r="A30" t="s">
        <v>58</v>
      </c>
      <c r="B30" t="s">
        <v>59</v>
      </c>
      <c r="C30">
        <v>1491833</v>
      </c>
      <c r="D30">
        <f t="shared" si="0"/>
        <v>9.8659999999999997</v>
      </c>
      <c r="E30">
        <f t="shared" si="1"/>
        <v>9</v>
      </c>
      <c r="F30">
        <f t="shared" si="2"/>
        <v>0.86599999999999966</v>
      </c>
      <c r="G30">
        <v>1</v>
      </c>
      <c r="H30">
        <f t="shared" si="3"/>
        <v>10</v>
      </c>
    </row>
    <row r="31" spans="1:8" x14ac:dyDescent="0.2">
      <c r="A31" t="s">
        <v>60</v>
      </c>
      <c r="B31" t="s">
        <v>61</v>
      </c>
      <c r="C31">
        <v>1636391</v>
      </c>
      <c r="D31">
        <f t="shared" si="0"/>
        <v>10.821999999999999</v>
      </c>
      <c r="E31">
        <f t="shared" si="1"/>
        <v>10</v>
      </c>
      <c r="F31">
        <f t="shared" si="2"/>
        <v>0.82199999999999918</v>
      </c>
      <c r="G31">
        <v>1</v>
      </c>
      <c r="H31">
        <f t="shared" si="3"/>
        <v>11</v>
      </c>
    </row>
    <row r="32" spans="1:8" x14ac:dyDescent="0.2">
      <c r="A32" t="s">
        <v>62</v>
      </c>
      <c r="B32" t="s">
        <v>63</v>
      </c>
      <c r="C32">
        <v>1436206</v>
      </c>
      <c r="D32">
        <f t="shared" si="0"/>
        <v>9.4979999999999993</v>
      </c>
      <c r="E32">
        <f t="shared" si="1"/>
        <v>9</v>
      </c>
      <c r="F32">
        <f t="shared" si="2"/>
        <v>0.49799999999999933</v>
      </c>
      <c r="H32">
        <f t="shared" si="3"/>
        <v>9</v>
      </c>
    </row>
    <row r="33" spans="1:8" x14ac:dyDescent="0.2">
      <c r="A33" t="s">
        <v>64</v>
      </c>
      <c r="B33" t="s">
        <v>65</v>
      </c>
      <c r="C33">
        <v>2099680</v>
      </c>
      <c r="D33">
        <f t="shared" si="0"/>
        <v>13.885999999999999</v>
      </c>
      <c r="E33">
        <f t="shared" si="1"/>
        <v>13</v>
      </c>
      <c r="F33">
        <f t="shared" si="2"/>
        <v>0.88599999999999923</v>
      </c>
      <c r="G33">
        <v>1</v>
      </c>
      <c r="H33">
        <f t="shared" si="3"/>
        <v>14</v>
      </c>
    </row>
    <row r="34" spans="1:8" x14ac:dyDescent="0.2">
      <c r="A34" t="s">
        <v>66</v>
      </c>
      <c r="B34" t="s">
        <v>67</v>
      </c>
      <c r="C34">
        <v>1673380</v>
      </c>
      <c r="D34">
        <f t="shared" si="0"/>
        <v>11.067</v>
      </c>
      <c r="E34">
        <f t="shared" si="1"/>
        <v>11</v>
      </c>
      <c r="F34">
        <f t="shared" si="2"/>
        <v>6.7000000000000171E-2</v>
      </c>
      <c r="H34">
        <f t="shared" si="3"/>
        <v>11</v>
      </c>
    </row>
    <row r="35" spans="1:8" x14ac:dyDescent="0.2">
      <c r="A35" t="s">
        <v>68</v>
      </c>
      <c r="B35" t="s">
        <v>69</v>
      </c>
      <c r="C35">
        <v>2200909</v>
      </c>
      <c r="D35">
        <f t="shared" si="0"/>
        <v>14.555999999999999</v>
      </c>
      <c r="E35">
        <f t="shared" si="1"/>
        <v>14</v>
      </c>
      <c r="F35">
        <f t="shared" si="2"/>
        <v>0.55599999999999916</v>
      </c>
      <c r="G35">
        <v>1</v>
      </c>
      <c r="H35">
        <f t="shared" si="3"/>
        <v>15</v>
      </c>
    </row>
    <row r="36" spans="1:8" x14ac:dyDescent="0.2">
      <c r="A36" t="s">
        <v>70</v>
      </c>
      <c r="B36" t="s">
        <v>71</v>
      </c>
      <c r="C36">
        <v>2137876</v>
      </c>
      <c r="D36">
        <f t="shared" si="0"/>
        <v>14.138999999999999</v>
      </c>
      <c r="E36">
        <f t="shared" si="1"/>
        <v>14</v>
      </c>
      <c r="F36">
        <f t="shared" si="2"/>
        <v>0.13899999999999935</v>
      </c>
      <c r="H36">
        <f t="shared" si="3"/>
        <v>14</v>
      </c>
    </row>
    <row r="37" spans="1:8" x14ac:dyDescent="0.2">
      <c r="A37" t="s">
        <v>72</v>
      </c>
      <c r="B37" t="s">
        <v>73</v>
      </c>
      <c r="C37">
        <v>1694244</v>
      </c>
      <c r="D37">
        <f t="shared" si="0"/>
        <v>11.205</v>
      </c>
      <c r="E37">
        <f t="shared" si="1"/>
        <v>11</v>
      </c>
      <c r="F37">
        <f t="shared" si="2"/>
        <v>0.20500000000000007</v>
      </c>
      <c r="H37">
        <f t="shared" si="3"/>
        <v>11</v>
      </c>
    </row>
    <row r="38" spans="1:8" x14ac:dyDescent="0.2">
      <c r="A38" t="s">
        <v>74</v>
      </c>
      <c r="B38" t="s">
        <v>75</v>
      </c>
      <c r="C38">
        <v>2610011</v>
      </c>
      <c r="D38">
        <f t="shared" si="0"/>
        <v>17.260999999999999</v>
      </c>
      <c r="E38">
        <f t="shared" si="1"/>
        <v>17</v>
      </c>
      <c r="F38">
        <f t="shared" si="2"/>
        <v>0.26099999999999923</v>
      </c>
      <c r="H38">
        <f t="shared" si="3"/>
        <v>17</v>
      </c>
    </row>
    <row r="39" spans="1:8" x14ac:dyDescent="0.2">
      <c r="A39" t="s">
        <v>76</v>
      </c>
      <c r="B39" t="s">
        <v>77</v>
      </c>
      <c r="C39">
        <v>2488655</v>
      </c>
      <c r="D39">
        <f t="shared" si="0"/>
        <v>16.459</v>
      </c>
      <c r="E39">
        <f t="shared" si="1"/>
        <v>16</v>
      </c>
      <c r="F39">
        <f t="shared" si="2"/>
        <v>0.45899999999999963</v>
      </c>
      <c r="H39">
        <f t="shared" si="3"/>
        <v>16</v>
      </c>
    </row>
    <row r="40" spans="1:8" x14ac:dyDescent="0.2">
      <c r="A40" s="1" t="s">
        <v>92</v>
      </c>
      <c r="B40" s="1"/>
      <c r="C40" s="1">
        <f>SUM(C4:C39)</f>
        <v>65320314</v>
      </c>
      <c r="D40" s="1"/>
      <c r="E40" s="1">
        <f>SUM(E4:E39)</f>
        <v>414</v>
      </c>
      <c r="F40" s="1"/>
      <c r="G40" s="1">
        <f>SUM(G4:G39)</f>
        <v>17</v>
      </c>
      <c r="H40" s="1">
        <f>SUM(H4:H39)</f>
        <v>431</v>
      </c>
    </row>
    <row r="42" spans="1:8" x14ac:dyDescent="0.2">
      <c r="A42" s="1" t="s">
        <v>93</v>
      </c>
      <c r="B42" t="s">
        <v>94</v>
      </c>
      <c r="C42" s="1">
        <f>477-46</f>
        <v>431</v>
      </c>
      <c r="D42" s="1"/>
    </row>
    <row r="43" spans="1:8" x14ac:dyDescent="0.2">
      <c r="A43" s="1" t="s">
        <v>98</v>
      </c>
      <c r="B43" t="s">
        <v>95</v>
      </c>
      <c r="C43" s="1">
        <f>C40/(C42+1)</f>
        <v>151204.43055555556</v>
      </c>
      <c r="D43" s="1"/>
    </row>
  </sheetData>
  <conditionalFormatting sqref="F4:F39">
    <cfRule type="top10" dxfId="3" priority="1" rank="17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showRuler="0" topLeftCell="A33" workbookViewId="0">
      <selection activeCell="H40" sqref="H40"/>
    </sheetView>
  </sheetViews>
  <sheetFormatPr baseColWidth="10" defaultRowHeight="16" x14ac:dyDescent="0.2"/>
  <cols>
    <col min="1" max="1" width="27.33203125" customWidth="1"/>
    <col min="2" max="2" width="55.6640625" customWidth="1"/>
    <col min="3" max="4" width="12.6640625" customWidth="1"/>
    <col min="5" max="5" width="12.1640625" customWidth="1"/>
    <col min="8" max="8" width="12.1640625" customWidth="1"/>
  </cols>
  <sheetData>
    <row r="1" spans="1:13" x14ac:dyDescent="0.2">
      <c r="A1" s="1" t="s">
        <v>105</v>
      </c>
    </row>
    <row r="3" spans="1:13" x14ac:dyDescent="0.2">
      <c r="A3" s="1" t="s">
        <v>1</v>
      </c>
      <c r="B3" s="1" t="s">
        <v>2</v>
      </c>
      <c r="C3" s="1" t="s">
        <v>3</v>
      </c>
      <c r="D3" s="1" t="s">
        <v>112</v>
      </c>
      <c r="E3" s="1" t="s">
        <v>96</v>
      </c>
      <c r="F3" s="1" t="s">
        <v>109</v>
      </c>
      <c r="G3" s="1" t="s">
        <v>110</v>
      </c>
      <c r="H3" s="1" t="s">
        <v>99</v>
      </c>
      <c r="I3" s="1" t="s">
        <v>101</v>
      </c>
      <c r="J3" s="1" t="s">
        <v>102</v>
      </c>
      <c r="K3" s="1"/>
      <c r="L3" s="1" t="s">
        <v>111</v>
      </c>
      <c r="M3" s="1" t="s">
        <v>4</v>
      </c>
    </row>
    <row r="4" spans="1:13" x14ac:dyDescent="0.2">
      <c r="A4" t="s">
        <v>6</v>
      </c>
      <c r="B4" t="s">
        <v>7</v>
      </c>
      <c r="C4">
        <v>2137856</v>
      </c>
      <c r="D4">
        <f>ROUND(C4/$C$54,3)</f>
        <v>17.684999999999999</v>
      </c>
      <c r="E4">
        <f>MAX(ROUNDUP(D4-1,0),0)</f>
        <v>17</v>
      </c>
      <c r="F4">
        <v>14</v>
      </c>
      <c r="G4">
        <f>MAX(E4,F4)</f>
        <v>17</v>
      </c>
      <c r="H4">
        <f>D4-G4</f>
        <v>0.68499999999999872</v>
      </c>
      <c r="J4">
        <f>G4+I4</f>
        <v>17</v>
      </c>
      <c r="L4">
        <v>14</v>
      </c>
      <c r="M4">
        <f t="shared" ref="M4:M49" si="0">J4-L4</f>
        <v>3</v>
      </c>
    </row>
    <row r="5" spans="1:13" x14ac:dyDescent="0.2">
      <c r="A5" t="s">
        <v>8</v>
      </c>
      <c r="B5" t="s">
        <v>9</v>
      </c>
      <c r="C5">
        <v>1883437</v>
      </c>
      <c r="D5">
        <f t="shared" ref="D5:D50" si="1">ROUND(C5/$C$54,3)</f>
        <v>15.58</v>
      </c>
      <c r="E5">
        <f t="shared" ref="E5:E50" si="2">MAX(ROUNDUP(D5-1,0),0)</f>
        <v>15</v>
      </c>
      <c r="F5">
        <v>12</v>
      </c>
      <c r="G5">
        <f t="shared" ref="G5:G50" si="3">MAX(E5,F5)</f>
        <v>15</v>
      </c>
      <c r="H5">
        <f t="shared" ref="H5:H50" si="4">D5-G5</f>
        <v>0.58000000000000007</v>
      </c>
      <c r="J5">
        <f>G5+I5</f>
        <v>15</v>
      </c>
      <c r="L5">
        <v>12</v>
      </c>
      <c r="M5">
        <f t="shared" si="0"/>
        <v>3</v>
      </c>
    </row>
    <row r="6" spans="1:13" x14ac:dyDescent="0.2">
      <c r="A6" t="s">
        <v>10</v>
      </c>
      <c r="B6" t="s">
        <v>11</v>
      </c>
      <c r="C6">
        <v>1932812</v>
      </c>
      <c r="D6">
        <f t="shared" si="1"/>
        <v>15.989000000000001</v>
      </c>
      <c r="E6">
        <f t="shared" si="2"/>
        <v>15</v>
      </c>
      <c r="F6">
        <v>13</v>
      </c>
      <c r="G6">
        <f t="shared" si="3"/>
        <v>15</v>
      </c>
      <c r="H6">
        <f t="shared" si="4"/>
        <v>0.98900000000000077</v>
      </c>
      <c r="I6">
        <v>1</v>
      </c>
      <c r="J6">
        <f>G6+I6</f>
        <v>16</v>
      </c>
      <c r="L6">
        <v>13</v>
      </c>
      <c r="M6">
        <f t="shared" si="0"/>
        <v>3</v>
      </c>
    </row>
    <row r="7" spans="1:13" x14ac:dyDescent="0.2">
      <c r="A7" t="s">
        <v>12</v>
      </c>
      <c r="B7" t="s">
        <v>13</v>
      </c>
      <c r="C7">
        <v>2124547</v>
      </c>
      <c r="D7">
        <f t="shared" si="1"/>
        <v>17.574999999999999</v>
      </c>
      <c r="E7">
        <f t="shared" si="2"/>
        <v>17</v>
      </c>
      <c r="F7">
        <v>14</v>
      </c>
      <c r="G7">
        <f t="shared" si="3"/>
        <v>17</v>
      </c>
      <c r="H7">
        <f t="shared" si="4"/>
        <v>0.57499999999999929</v>
      </c>
      <c r="J7">
        <f>G7+I7</f>
        <v>17</v>
      </c>
      <c r="L7">
        <v>14</v>
      </c>
      <c r="M7">
        <f t="shared" si="0"/>
        <v>3</v>
      </c>
    </row>
    <row r="8" spans="1:13" x14ac:dyDescent="0.2">
      <c r="A8" t="s">
        <v>14</v>
      </c>
      <c r="B8" t="s">
        <v>15</v>
      </c>
      <c r="C8">
        <v>1622967</v>
      </c>
      <c r="D8">
        <f t="shared" si="1"/>
        <v>13.426</v>
      </c>
      <c r="E8">
        <f t="shared" si="2"/>
        <v>13</v>
      </c>
      <c r="F8">
        <v>11</v>
      </c>
      <c r="G8">
        <f t="shared" si="3"/>
        <v>13</v>
      </c>
      <c r="H8">
        <f t="shared" si="4"/>
        <v>0.42600000000000016</v>
      </c>
      <c r="J8">
        <f>G8+I8</f>
        <v>13</v>
      </c>
      <c r="L8">
        <v>11</v>
      </c>
      <c r="M8">
        <f t="shared" si="0"/>
        <v>2</v>
      </c>
    </row>
    <row r="9" spans="1:13" x14ac:dyDescent="0.2">
      <c r="A9" t="s">
        <v>16</v>
      </c>
      <c r="B9" t="s">
        <v>17</v>
      </c>
      <c r="C9">
        <v>1178728</v>
      </c>
      <c r="D9">
        <f t="shared" si="1"/>
        <v>9.7509999999999994</v>
      </c>
      <c r="E9">
        <f t="shared" si="2"/>
        <v>9</v>
      </c>
      <c r="F9">
        <v>8</v>
      </c>
      <c r="G9">
        <f t="shared" si="3"/>
        <v>9</v>
      </c>
      <c r="H9">
        <f t="shared" si="4"/>
        <v>0.75099999999999945</v>
      </c>
      <c r="I9">
        <v>1</v>
      </c>
      <c r="J9">
        <f>G9+I9</f>
        <v>10</v>
      </c>
      <c r="L9">
        <v>8</v>
      </c>
      <c r="M9">
        <f t="shared" si="0"/>
        <v>2</v>
      </c>
    </row>
    <row r="10" spans="1:13" x14ac:dyDescent="0.2">
      <c r="A10" t="s">
        <v>18</v>
      </c>
      <c r="B10" t="s">
        <v>19</v>
      </c>
      <c r="C10">
        <v>1520819</v>
      </c>
      <c r="D10">
        <f t="shared" si="1"/>
        <v>12.581</v>
      </c>
      <c r="E10">
        <f t="shared" si="2"/>
        <v>12</v>
      </c>
      <c r="F10">
        <v>10</v>
      </c>
      <c r="G10">
        <f t="shared" si="3"/>
        <v>12</v>
      </c>
      <c r="H10">
        <f t="shared" si="4"/>
        <v>0.58099999999999952</v>
      </c>
      <c r="J10">
        <f>G10+I10</f>
        <v>12</v>
      </c>
      <c r="L10">
        <v>10</v>
      </c>
      <c r="M10">
        <f t="shared" si="0"/>
        <v>2</v>
      </c>
    </row>
    <row r="11" spans="1:13" x14ac:dyDescent="0.2">
      <c r="A11" t="s">
        <v>20</v>
      </c>
      <c r="B11" t="s">
        <v>21</v>
      </c>
      <c r="C11">
        <v>1853016</v>
      </c>
      <c r="D11">
        <f t="shared" si="1"/>
        <v>15.329000000000001</v>
      </c>
      <c r="E11">
        <f t="shared" si="2"/>
        <v>15</v>
      </c>
      <c r="F11">
        <v>12</v>
      </c>
      <c r="G11">
        <f t="shared" si="3"/>
        <v>15</v>
      </c>
      <c r="H11">
        <f t="shared" si="4"/>
        <v>0.32900000000000063</v>
      </c>
      <c r="J11">
        <f>G11+I11</f>
        <v>15</v>
      </c>
      <c r="L11">
        <v>12</v>
      </c>
      <c r="M11">
        <f t="shared" si="0"/>
        <v>3</v>
      </c>
    </row>
    <row r="12" spans="1:13" x14ac:dyDescent="0.2">
      <c r="A12" t="s">
        <v>22</v>
      </c>
      <c r="B12" t="s">
        <v>23</v>
      </c>
      <c r="C12">
        <v>1372919</v>
      </c>
      <c r="D12">
        <f t="shared" si="1"/>
        <v>11.356999999999999</v>
      </c>
      <c r="E12">
        <f t="shared" si="2"/>
        <v>11</v>
      </c>
      <c r="F12">
        <v>9</v>
      </c>
      <c r="G12">
        <f t="shared" si="3"/>
        <v>11</v>
      </c>
      <c r="H12">
        <f t="shared" si="4"/>
        <v>0.35699999999999932</v>
      </c>
      <c r="J12">
        <f>G12+I12</f>
        <v>11</v>
      </c>
      <c r="L12">
        <v>9</v>
      </c>
      <c r="M12">
        <f t="shared" si="0"/>
        <v>2</v>
      </c>
    </row>
    <row r="13" spans="1:13" x14ac:dyDescent="0.2">
      <c r="A13" t="s">
        <v>24</v>
      </c>
      <c r="B13" t="s">
        <v>25</v>
      </c>
      <c r="C13">
        <v>1201944</v>
      </c>
      <c r="D13">
        <f t="shared" si="1"/>
        <v>9.9429999999999996</v>
      </c>
      <c r="E13">
        <f t="shared" si="2"/>
        <v>9</v>
      </c>
      <c r="F13">
        <v>8</v>
      </c>
      <c r="G13">
        <f t="shared" si="3"/>
        <v>9</v>
      </c>
      <c r="H13">
        <f t="shared" si="4"/>
        <v>0.94299999999999962</v>
      </c>
      <c r="I13">
        <v>1</v>
      </c>
      <c r="J13">
        <f>G13+I13</f>
        <v>10</v>
      </c>
      <c r="L13">
        <v>8</v>
      </c>
      <c r="M13">
        <f t="shared" si="0"/>
        <v>2</v>
      </c>
    </row>
    <row r="14" spans="1:13" x14ac:dyDescent="0.2">
      <c r="A14" t="s">
        <v>26</v>
      </c>
      <c r="B14" t="s">
        <v>27</v>
      </c>
      <c r="C14">
        <v>1897455</v>
      </c>
      <c r="D14">
        <f t="shared" si="1"/>
        <v>15.696</v>
      </c>
      <c r="E14">
        <f t="shared" si="2"/>
        <v>15</v>
      </c>
      <c r="F14">
        <v>12</v>
      </c>
      <c r="G14">
        <f t="shared" si="3"/>
        <v>15</v>
      </c>
      <c r="H14">
        <f t="shared" si="4"/>
        <v>0.69599999999999973</v>
      </c>
      <c r="J14">
        <f>G14+I14</f>
        <v>15</v>
      </c>
      <c r="L14">
        <v>12</v>
      </c>
      <c r="M14">
        <f t="shared" si="0"/>
        <v>3</v>
      </c>
    </row>
    <row r="15" spans="1:13" x14ac:dyDescent="0.2">
      <c r="A15" t="s">
        <v>28</v>
      </c>
      <c r="B15" t="s">
        <v>29</v>
      </c>
      <c r="C15">
        <v>2144142</v>
      </c>
      <c r="D15">
        <f t="shared" si="1"/>
        <v>17.736999999999998</v>
      </c>
      <c r="E15">
        <f t="shared" si="2"/>
        <v>17</v>
      </c>
      <c r="F15">
        <v>14</v>
      </c>
      <c r="G15">
        <f t="shared" si="3"/>
        <v>17</v>
      </c>
      <c r="H15">
        <f t="shared" si="4"/>
        <v>0.73699999999999832</v>
      </c>
      <c r="I15">
        <v>1</v>
      </c>
      <c r="J15">
        <f>G15+I15</f>
        <v>18</v>
      </c>
      <c r="L15">
        <v>14</v>
      </c>
      <c r="M15">
        <f t="shared" si="0"/>
        <v>4</v>
      </c>
    </row>
    <row r="16" spans="1:13" x14ac:dyDescent="0.2">
      <c r="A16" t="s">
        <v>30</v>
      </c>
      <c r="B16" t="s">
        <v>31</v>
      </c>
      <c r="C16">
        <v>1915915</v>
      </c>
      <c r="D16">
        <f t="shared" si="1"/>
        <v>15.849</v>
      </c>
      <c r="E16">
        <f t="shared" si="2"/>
        <v>15</v>
      </c>
      <c r="F16">
        <v>13</v>
      </c>
      <c r="G16">
        <f t="shared" si="3"/>
        <v>15</v>
      </c>
      <c r="H16">
        <f t="shared" si="4"/>
        <v>0.8490000000000002</v>
      </c>
      <c r="I16">
        <v>1</v>
      </c>
      <c r="J16">
        <f>G16+I16</f>
        <v>16</v>
      </c>
      <c r="L16">
        <v>13</v>
      </c>
      <c r="M16">
        <f t="shared" si="0"/>
        <v>3</v>
      </c>
    </row>
    <row r="17" spans="1:13" x14ac:dyDescent="0.2">
      <c r="A17" t="s">
        <v>32</v>
      </c>
      <c r="B17" t="s">
        <v>33</v>
      </c>
      <c r="C17">
        <v>1834347</v>
      </c>
      <c r="D17">
        <f t="shared" si="1"/>
        <v>15.173999999999999</v>
      </c>
      <c r="E17">
        <f t="shared" si="2"/>
        <v>15</v>
      </c>
      <c r="F17">
        <v>12</v>
      </c>
      <c r="G17">
        <f t="shared" si="3"/>
        <v>15</v>
      </c>
      <c r="H17">
        <f t="shared" si="4"/>
        <v>0.17399999999999949</v>
      </c>
      <c r="J17">
        <f>G17+I17</f>
        <v>15</v>
      </c>
      <c r="L17">
        <v>12</v>
      </c>
      <c r="M17">
        <f t="shared" si="0"/>
        <v>3</v>
      </c>
    </row>
    <row r="18" spans="1:13" x14ac:dyDescent="0.2">
      <c r="A18" t="s">
        <v>34</v>
      </c>
      <c r="B18" t="s">
        <v>35</v>
      </c>
      <c r="C18">
        <v>1927821</v>
      </c>
      <c r="D18">
        <f t="shared" si="1"/>
        <v>15.948</v>
      </c>
      <c r="E18">
        <f t="shared" si="2"/>
        <v>15</v>
      </c>
      <c r="F18">
        <v>13</v>
      </c>
      <c r="G18">
        <f t="shared" si="3"/>
        <v>15</v>
      </c>
      <c r="H18">
        <f t="shared" si="4"/>
        <v>0.9480000000000004</v>
      </c>
      <c r="I18">
        <v>1</v>
      </c>
      <c r="J18">
        <f>G18+I18</f>
        <v>16</v>
      </c>
      <c r="L18">
        <v>13</v>
      </c>
      <c r="M18">
        <f t="shared" si="0"/>
        <v>3</v>
      </c>
    </row>
    <row r="19" spans="1:13" x14ac:dyDescent="0.2">
      <c r="A19" t="s">
        <v>36</v>
      </c>
      <c r="B19" t="s">
        <v>37</v>
      </c>
      <c r="C19">
        <v>2235566</v>
      </c>
      <c r="D19">
        <f t="shared" si="1"/>
        <v>18.492999999999999</v>
      </c>
      <c r="E19">
        <f t="shared" si="2"/>
        <v>18</v>
      </c>
      <c r="F19">
        <v>15</v>
      </c>
      <c r="G19">
        <f t="shared" si="3"/>
        <v>18</v>
      </c>
      <c r="H19">
        <f t="shared" si="4"/>
        <v>0.49299999999999855</v>
      </c>
      <c r="J19">
        <f>G19+I19</f>
        <v>18</v>
      </c>
      <c r="L19">
        <v>15</v>
      </c>
      <c r="M19">
        <f t="shared" si="0"/>
        <v>3</v>
      </c>
    </row>
    <row r="20" spans="1:13" x14ac:dyDescent="0.2">
      <c r="A20" t="s">
        <v>38</v>
      </c>
      <c r="B20" t="s">
        <v>39</v>
      </c>
      <c r="C20">
        <v>2145906</v>
      </c>
      <c r="D20">
        <f t="shared" si="1"/>
        <v>17.751999999999999</v>
      </c>
      <c r="E20">
        <f t="shared" si="2"/>
        <v>17</v>
      </c>
      <c r="F20">
        <v>14</v>
      </c>
      <c r="G20">
        <f t="shared" si="3"/>
        <v>17</v>
      </c>
      <c r="H20">
        <f t="shared" si="4"/>
        <v>0.75199999999999889</v>
      </c>
      <c r="I20">
        <v>1</v>
      </c>
      <c r="J20">
        <f>G20+I20</f>
        <v>18</v>
      </c>
      <c r="L20">
        <v>14</v>
      </c>
      <c r="M20">
        <f t="shared" si="0"/>
        <v>4</v>
      </c>
    </row>
    <row r="21" spans="1:13" x14ac:dyDescent="0.2">
      <c r="A21" t="s">
        <v>40</v>
      </c>
      <c r="B21" t="s">
        <v>41</v>
      </c>
      <c r="C21">
        <v>1407972</v>
      </c>
      <c r="D21">
        <f t="shared" si="1"/>
        <v>11.647</v>
      </c>
      <c r="E21">
        <f t="shared" si="2"/>
        <v>11</v>
      </c>
      <c r="F21">
        <v>9</v>
      </c>
      <c r="G21">
        <f t="shared" si="3"/>
        <v>11</v>
      </c>
      <c r="H21">
        <f t="shared" si="4"/>
        <v>0.64700000000000024</v>
      </c>
      <c r="J21">
        <f>G21+I21</f>
        <v>11</v>
      </c>
      <c r="L21">
        <v>9</v>
      </c>
      <c r="M21">
        <f t="shared" si="0"/>
        <v>2</v>
      </c>
    </row>
    <row r="22" spans="1:13" x14ac:dyDescent="0.2">
      <c r="A22" t="s">
        <v>42</v>
      </c>
      <c r="B22" t="s">
        <v>43</v>
      </c>
      <c r="C22">
        <v>1626213</v>
      </c>
      <c r="D22">
        <f t="shared" si="1"/>
        <v>13.452999999999999</v>
      </c>
      <c r="E22">
        <f t="shared" si="2"/>
        <v>13</v>
      </c>
      <c r="F22">
        <v>11</v>
      </c>
      <c r="G22">
        <f t="shared" si="3"/>
        <v>13</v>
      </c>
      <c r="H22">
        <f t="shared" si="4"/>
        <v>0.4529999999999994</v>
      </c>
      <c r="J22">
        <f>G22+I22</f>
        <v>13</v>
      </c>
      <c r="L22">
        <v>11</v>
      </c>
      <c r="M22">
        <f t="shared" si="0"/>
        <v>2</v>
      </c>
    </row>
    <row r="23" spans="1:13" x14ac:dyDescent="0.2">
      <c r="A23" t="s">
        <v>44</v>
      </c>
      <c r="B23" t="s">
        <v>45</v>
      </c>
      <c r="C23">
        <v>1655422</v>
      </c>
      <c r="D23">
        <f t="shared" si="1"/>
        <v>13.694000000000001</v>
      </c>
      <c r="E23">
        <f t="shared" si="2"/>
        <v>13</v>
      </c>
      <c r="F23">
        <v>11</v>
      </c>
      <c r="G23">
        <f t="shared" si="3"/>
        <v>13</v>
      </c>
      <c r="H23">
        <f t="shared" si="4"/>
        <v>0.69400000000000084</v>
      </c>
      <c r="J23">
        <f>G23+I23</f>
        <v>13</v>
      </c>
      <c r="L23">
        <v>11</v>
      </c>
      <c r="M23">
        <f t="shared" si="0"/>
        <v>2</v>
      </c>
    </row>
    <row r="24" spans="1:13" x14ac:dyDescent="0.2">
      <c r="A24" t="s">
        <v>46</v>
      </c>
      <c r="B24" t="s">
        <v>47</v>
      </c>
      <c r="C24">
        <v>1951804</v>
      </c>
      <c r="D24">
        <f t="shared" si="1"/>
        <v>16.146000000000001</v>
      </c>
      <c r="E24">
        <f t="shared" si="2"/>
        <v>16</v>
      </c>
      <c r="F24">
        <v>13</v>
      </c>
      <c r="G24">
        <f t="shared" si="3"/>
        <v>16</v>
      </c>
      <c r="H24">
        <f t="shared" si="4"/>
        <v>0.1460000000000008</v>
      </c>
      <c r="J24">
        <f>G24+I24</f>
        <v>16</v>
      </c>
      <c r="L24">
        <v>13</v>
      </c>
      <c r="M24">
        <f t="shared" si="0"/>
        <v>3</v>
      </c>
    </row>
    <row r="25" spans="1:13" x14ac:dyDescent="0.2">
      <c r="A25" t="s">
        <v>48</v>
      </c>
      <c r="B25" t="s">
        <v>49</v>
      </c>
      <c r="C25">
        <v>2055841</v>
      </c>
      <c r="D25">
        <f t="shared" si="1"/>
        <v>17.007000000000001</v>
      </c>
      <c r="E25">
        <f t="shared" si="2"/>
        <v>17</v>
      </c>
      <c r="F25">
        <v>14</v>
      </c>
      <c r="G25">
        <f t="shared" si="3"/>
        <v>17</v>
      </c>
      <c r="H25">
        <f t="shared" si="4"/>
        <v>7.0000000000014495E-3</v>
      </c>
      <c r="J25">
        <f>G25+I25</f>
        <v>17</v>
      </c>
      <c r="L25">
        <v>14</v>
      </c>
      <c r="M25">
        <f t="shared" si="0"/>
        <v>3</v>
      </c>
    </row>
    <row r="26" spans="1:13" x14ac:dyDescent="0.2">
      <c r="A26" t="s">
        <v>50</v>
      </c>
      <c r="B26" t="s">
        <v>51</v>
      </c>
      <c r="C26">
        <v>1428636</v>
      </c>
      <c r="D26">
        <f t="shared" si="1"/>
        <v>11.818</v>
      </c>
      <c r="E26">
        <f t="shared" si="2"/>
        <v>11</v>
      </c>
      <c r="F26">
        <v>9</v>
      </c>
      <c r="G26">
        <f t="shared" si="3"/>
        <v>11</v>
      </c>
      <c r="H26">
        <f t="shared" si="4"/>
        <v>0.81799999999999962</v>
      </c>
      <c r="I26">
        <v>1</v>
      </c>
      <c r="J26">
        <f>G26+I26</f>
        <v>12</v>
      </c>
      <c r="L26">
        <v>9</v>
      </c>
      <c r="M26">
        <f t="shared" si="0"/>
        <v>3</v>
      </c>
    </row>
    <row r="27" spans="1:13" x14ac:dyDescent="0.2">
      <c r="A27" t="s">
        <v>52</v>
      </c>
      <c r="B27" t="s">
        <v>53</v>
      </c>
      <c r="C27">
        <v>1471115</v>
      </c>
      <c r="D27">
        <f t="shared" si="1"/>
        <v>12.169</v>
      </c>
      <c r="E27">
        <f t="shared" si="2"/>
        <v>12</v>
      </c>
      <c r="F27">
        <v>10</v>
      </c>
      <c r="G27">
        <f t="shared" si="3"/>
        <v>12</v>
      </c>
      <c r="H27">
        <f t="shared" si="4"/>
        <v>0.16900000000000048</v>
      </c>
      <c r="J27">
        <f>G27+I27</f>
        <v>12</v>
      </c>
      <c r="L27">
        <v>10</v>
      </c>
      <c r="M27">
        <f t="shared" si="0"/>
        <v>2</v>
      </c>
    </row>
    <row r="28" spans="1:13" x14ac:dyDescent="0.2">
      <c r="A28" t="s">
        <v>54</v>
      </c>
      <c r="B28" t="s">
        <v>55</v>
      </c>
      <c r="C28">
        <v>1854407</v>
      </c>
      <c r="D28">
        <f t="shared" si="1"/>
        <v>15.34</v>
      </c>
      <c r="E28">
        <f t="shared" si="2"/>
        <v>15</v>
      </c>
      <c r="F28">
        <v>12</v>
      </c>
      <c r="G28">
        <f t="shared" si="3"/>
        <v>15</v>
      </c>
      <c r="H28">
        <f t="shared" si="4"/>
        <v>0.33999999999999986</v>
      </c>
      <c r="J28">
        <f>G28+I28</f>
        <v>15</v>
      </c>
      <c r="L28">
        <v>12</v>
      </c>
      <c r="M28">
        <f t="shared" si="0"/>
        <v>3</v>
      </c>
    </row>
    <row r="29" spans="1:13" x14ac:dyDescent="0.2">
      <c r="A29" t="s">
        <v>56</v>
      </c>
      <c r="B29" t="s">
        <v>57</v>
      </c>
      <c r="C29">
        <v>1469522</v>
      </c>
      <c r="D29">
        <f t="shared" si="1"/>
        <v>12.156000000000001</v>
      </c>
      <c r="E29">
        <f t="shared" si="2"/>
        <v>12</v>
      </c>
      <c r="F29">
        <v>10</v>
      </c>
      <c r="G29">
        <f t="shared" si="3"/>
        <v>12</v>
      </c>
      <c r="H29">
        <f t="shared" si="4"/>
        <v>0.15600000000000058</v>
      </c>
      <c r="J29">
        <f>G29+I29</f>
        <v>12</v>
      </c>
      <c r="L29">
        <v>10</v>
      </c>
      <c r="M29">
        <f t="shared" si="0"/>
        <v>2</v>
      </c>
    </row>
    <row r="30" spans="1:13" x14ac:dyDescent="0.2">
      <c r="A30" t="s">
        <v>58</v>
      </c>
      <c r="B30" t="s">
        <v>59</v>
      </c>
      <c r="C30">
        <v>1491833</v>
      </c>
      <c r="D30">
        <f t="shared" si="1"/>
        <v>12.340999999999999</v>
      </c>
      <c r="E30">
        <f t="shared" si="2"/>
        <v>12</v>
      </c>
      <c r="F30">
        <v>10</v>
      </c>
      <c r="G30">
        <f t="shared" si="3"/>
        <v>12</v>
      </c>
      <c r="H30">
        <f t="shared" si="4"/>
        <v>0.3409999999999993</v>
      </c>
      <c r="J30">
        <f>G30+I30</f>
        <v>12</v>
      </c>
      <c r="L30">
        <v>10</v>
      </c>
      <c r="M30">
        <f t="shared" si="0"/>
        <v>2</v>
      </c>
    </row>
    <row r="31" spans="1:13" x14ac:dyDescent="0.2">
      <c r="A31" t="s">
        <v>60</v>
      </c>
      <c r="B31" t="s">
        <v>61</v>
      </c>
      <c r="C31">
        <v>1636391</v>
      </c>
      <c r="D31">
        <f t="shared" si="1"/>
        <v>13.537000000000001</v>
      </c>
      <c r="E31">
        <f t="shared" si="2"/>
        <v>13</v>
      </c>
      <c r="F31">
        <v>11</v>
      </c>
      <c r="G31">
        <f t="shared" si="3"/>
        <v>13</v>
      </c>
      <c r="H31">
        <f t="shared" si="4"/>
        <v>0.53700000000000081</v>
      </c>
      <c r="J31">
        <f>G31+I31</f>
        <v>13</v>
      </c>
      <c r="L31">
        <v>11</v>
      </c>
      <c r="M31">
        <f t="shared" si="0"/>
        <v>2</v>
      </c>
    </row>
    <row r="32" spans="1:13" x14ac:dyDescent="0.2">
      <c r="A32" t="s">
        <v>62</v>
      </c>
      <c r="B32" t="s">
        <v>63</v>
      </c>
      <c r="C32">
        <v>1436206</v>
      </c>
      <c r="D32">
        <f t="shared" si="1"/>
        <v>11.881</v>
      </c>
      <c r="E32">
        <f t="shared" si="2"/>
        <v>11</v>
      </c>
      <c r="F32">
        <v>9</v>
      </c>
      <c r="G32">
        <f t="shared" si="3"/>
        <v>11</v>
      </c>
      <c r="H32">
        <f t="shared" si="4"/>
        <v>0.88100000000000023</v>
      </c>
      <c r="I32">
        <v>1</v>
      </c>
      <c r="J32">
        <f>G32+I32</f>
        <v>12</v>
      </c>
      <c r="L32">
        <v>9</v>
      </c>
      <c r="M32">
        <f t="shared" si="0"/>
        <v>3</v>
      </c>
    </row>
    <row r="33" spans="1:13" x14ac:dyDescent="0.2">
      <c r="A33" t="s">
        <v>64</v>
      </c>
      <c r="B33" t="s">
        <v>65</v>
      </c>
      <c r="C33">
        <v>2099680</v>
      </c>
      <c r="D33">
        <f t="shared" si="1"/>
        <v>17.369</v>
      </c>
      <c r="E33">
        <f t="shared" si="2"/>
        <v>17</v>
      </c>
      <c r="F33">
        <v>14</v>
      </c>
      <c r="G33">
        <f t="shared" si="3"/>
        <v>17</v>
      </c>
      <c r="H33">
        <f t="shared" si="4"/>
        <v>0.36899999999999977</v>
      </c>
      <c r="J33">
        <f>G33+I33</f>
        <v>17</v>
      </c>
      <c r="L33">
        <v>14</v>
      </c>
      <c r="M33">
        <f t="shared" si="0"/>
        <v>3</v>
      </c>
    </row>
    <row r="34" spans="1:13" x14ac:dyDescent="0.2">
      <c r="A34" t="s">
        <v>66</v>
      </c>
      <c r="B34" t="s">
        <v>67</v>
      </c>
      <c r="C34">
        <v>1673380</v>
      </c>
      <c r="D34">
        <f t="shared" si="1"/>
        <v>13.843</v>
      </c>
      <c r="E34">
        <f t="shared" si="2"/>
        <v>13</v>
      </c>
      <c r="F34">
        <v>11</v>
      </c>
      <c r="G34">
        <f t="shared" si="3"/>
        <v>13</v>
      </c>
      <c r="H34">
        <f t="shared" si="4"/>
        <v>0.84299999999999997</v>
      </c>
      <c r="I34">
        <v>1</v>
      </c>
      <c r="J34">
        <f>G34+I34</f>
        <v>14</v>
      </c>
      <c r="L34">
        <v>11</v>
      </c>
      <c r="M34">
        <f t="shared" si="0"/>
        <v>3</v>
      </c>
    </row>
    <row r="35" spans="1:13" x14ac:dyDescent="0.2">
      <c r="A35" t="s">
        <v>68</v>
      </c>
      <c r="B35" t="s">
        <v>69</v>
      </c>
      <c r="C35">
        <v>2200909</v>
      </c>
      <c r="D35">
        <f t="shared" si="1"/>
        <v>18.207000000000001</v>
      </c>
      <c r="E35">
        <f t="shared" si="2"/>
        <v>18</v>
      </c>
      <c r="F35">
        <v>15</v>
      </c>
      <c r="G35">
        <f t="shared" si="3"/>
        <v>18</v>
      </c>
      <c r="H35">
        <f t="shared" si="4"/>
        <v>0.20700000000000074</v>
      </c>
      <c r="J35">
        <f>G35+I35</f>
        <v>18</v>
      </c>
      <c r="L35">
        <v>15</v>
      </c>
      <c r="M35">
        <f t="shared" si="0"/>
        <v>3</v>
      </c>
    </row>
    <row r="36" spans="1:13" x14ac:dyDescent="0.2">
      <c r="A36" t="s">
        <v>70</v>
      </c>
      <c r="B36" t="s">
        <v>71</v>
      </c>
      <c r="C36">
        <v>2137876</v>
      </c>
      <c r="D36">
        <f t="shared" si="1"/>
        <v>17.684999999999999</v>
      </c>
      <c r="E36">
        <f t="shared" si="2"/>
        <v>17</v>
      </c>
      <c r="F36">
        <v>14</v>
      </c>
      <c r="G36">
        <f t="shared" si="3"/>
        <v>17</v>
      </c>
      <c r="H36">
        <f t="shared" si="4"/>
        <v>0.68499999999999872</v>
      </c>
      <c r="J36">
        <f>G36+I36</f>
        <v>17</v>
      </c>
      <c r="L36">
        <v>14</v>
      </c>
      <c r="M36">
        <f t="shared" si="0"/>
        <v>3</v>
      </c>
    </row>
    <row r="37" spans="1:13" x14ac:dyDescent="0.2">
      <c r="A37" t="s">
        <v>72</v>
      </c>
      <c r="B37" t="s">
        <v>73</v>
      </c>
      <c r="C37">
        <v>1694244</v>
      </c>
      <c r="D37">
        <f t="shared" si="1"/>
        <v>14.015000000000001</v>
      </c>
      <c r="E37">
        <f t="shared" si="2"/>
        <v>14</v>
      </c>
      <c r="F37">
        <v>11</v>
      </c>
      <c r="G37">
        <f t="shared" si="3"/>
        <v>14</v>
      </c>
      <c r="H37">
        <f t="shared" si="4"/>
        <v>1.5000000000000568E-2</v>
      </c>
      <c r="J37">
        <f>G37+I37</f>
        <v>14</v>
      </c>
      <c r="L37">
        <v>11</v>
      </c>
      <c r="M37">
        <f t="shared" si="0"/>
        <v>3</v>
      </c>
    </row>
    <row r="38" spans="1:13" x14ac:dyDescent="0.2">
      <c r="A38" t="s">
        <v>74</v>
      </c>
      <c r="B38" t="s">
        <v>75</v>
      </c>
      <c r="C38">
        <v>2610011</v>
      </c>
      <c r="D38">
        <f t="shared" si="1"/>
        <v>21.591000000000001</v>
      </c>
      <c r="E38">
        <f t="shared" si="2"/>
        <v>21</v>
      </c>
      <c r="F38">
        <v>17</v>
      </c>
      <c r="G38">
        <f t="shared" si="3"/>
        <v>21</v>
      </c>
      <c r="H38">
        <f t="shared" si="4"/>
        <v>0.59100000000000108</v>
      </c>
      <c r="J38">
        <f>G38+I38</f>
        <v>21</v>
      </c>
      <c r="L38">
        <v>17</v>
      </c>
      <c r="M38">
        <f t="shared" si="0"/>
        <v>4</v>
      </c>
    </row>
    <row r="39" spans="1:13" x14ac:dyDescent="0.2">
      <c r="A39" t="s">
        <v>76</v>
      </c>
      <c r="B39" t="s">
        <v>77</v>
      </c>
      <c r="C39">
        <v>2488655</v>
      </c>
      <c r="D39">
        <f t="shared" si="1"/>
        <v>20.587</v>
      </c>
      <c r="E39">
        <f t="shared" si="2"/>
        <v>20</v>
      </c>
      <c r="F39">
        <v>16</v>
      </c>
      <c r="G39">
        <f t="shared" si="3"/>
        <v>20</v>
      </c>
      <c r="H39">
        <f t="shared" si="4"/>
        <v>0.58699999999999974</v>
      </c>
      <c r="J39">
        <f>G39+I39</f>
        <v>20</v>
      </c>
      <c r="L39">
        <v>16</v>
      </c>
      <c r="M39">
        <f t="shared" si="0"/>
        <v>4</v>
      </c>
    </row>
    <row r="40" spans="1:13" x14ac:dyDescent="0.2">
      <c r="A40" t="s">
        <v>78</v>
      </c>
      <c r="B40" t="s">
        <v>79</v>
      </c>
      <c r="C40">
        <v>343701</v>
      </c>
      <c r="D40">
        <f t="shared" si="1"/>
        <v>2.843</v>
      </c>
      <c r="E40">
        <f t="shared" si="2"/>
        <v>2</v>
      </c>
      <c r="F40">
        <v>4</v>
      </c>
      <c r="G40">
        <f t="shared" si="3"/>
        <v>4</v>
      </c>
      <c r="H40">
        <f t="shared" si="4"/>
        <v>-1.157</v>
      </c>
      <c r="J40">
        <f>G40+I40</f>
        <v>4</v>
      </c>
      <c r="L40">
        <v>4</v>
      </c>
      <c r="M40">
        <f t="shared" si="0"/>
        <v>0</v>
      </c>
    </row>
    <row r="41" spans="1:13" x14ac:dyDescent="0.2">
      <c r="A41" t="s">
        <v>80</v>
      </c>
      <c r="B41" t="s">
        <v>80</v>
      </c>
      <c r="C41">
        <v>383559</v>
      </c>
      <c r="D41">
        <f t="shared" si="1"/>
        <v>3.173</v>
      </c>
      <c r="E41">
        <f t="shared" si="2"/>
        <v>3</v>
      </c>
      <c r="F41">
        <v>4</v>
      </c>
      <c r="G41">
        <f t="shared" si="3"/>
        <v>4</v>
      </c>
      <c r="H41">
        <f t="shared" si="4"/>
        <v>-0.82699999999999996</v>
      </c>
      <c r="J41">
        <f>G41+I41</f>
        <v>4</v>
      </c>
      <c r="L41">
        <v>4</v>
      </c>
      <c r="M41">
        <f t="shared" si="0"/>
        <v>0</v>
      </c>
    </row>
    <row r="42" spans="1:13" x14ac:dyDescent="0.2">
      <c r="A42" t="s">
        <v>81</v>
      </c>
      <c r="B42" t="s">
        <v>81</v>
      </c>
      <c r="C42">
        <v>361225</v>
      </c>
      <c r="D42">
        <f t="shared" si="1"/>
        <v>2.988</v>
      </c>
      <c r="E42">
        <f t="shared" si="2"/>
        <v>2</v>
      </c>
      <c r="F42">
        <v>4</v>
      </c>
      <c r="G42">
        <f t="shared" si="3"/>
        <v>4</v>
      </c>
      <c r="H42">
        <f t="shared" si="4"/>
        <v>-1.012</v>
      </c>
      <c r="J42">
        <f>G42+I42</f>
        <v>4</v>
      </c>
      <c r="L42">
        <v>4</v>
      </c>
      <c r="M42">
        <f t="shared" si="0"/>
        <v>0</v>
      </c>
    </row>
    <row r="43" spans="1:13" x14ac:dyDescent="0.2">
      <c r="A43" t="s">
        <v>82</v>
      </c>
      <c r="B43" t="s">
        <v>82</v>
      </c>
      <c r="C43">
        <v>863083</v>
      </c>
      <c r="D43">
        <f t="shared" si="1"/>
        <v>7.14</v>
      </c>
      <c r="E43">
        <f t="shared" si="2"/>
        <v>7</v>
      </c>
      <c r="F43">
        <v>7</v>
      </c>
      <c r="G43">
        <f t="shared" si="3"/>
        <v>7</v>
      </c>
      <c r="H43">
        <f t="shared" si="4"/>
        <v>0.13999999999999968</v>
      </c>
      <c r="J43">
        <f>G43+I43</f>
        <v>7</v>
      </c>
      <c r="L43">
        <v>7</v>
      </c>
      <c r="M43">
        <f t="shared" si="0"/>
        <v>0</v>
      </c>
    </row>
    <row r="44" spans="1:13" x14ac:dyDescent="0.2">
      <c r="A44" t="s">
        <v>83</v>
      </c>
      <c r="B44" t="s">
        <v>83</v>
      </c>
      <c r="C44">
        <v>285133</v>
      </c>
      <c r="D44">
        <f t="shared" si="1"/>
        <v>2.359</v>
      </c>
      <c r="E44">
        <f t="shared" si="2"/>
        <v>2</v>
      </c>
      <c r="F44">
        <v>3</v>
      </c>
      <c r="G44">
        <f t="shared" si="3"/>
        <v>3</v>
      </c>
      <c r="H44">
        <f t="shared" si="4"/>
        <v>-0.64100000000000001</v>
      </c>
      <c r="J44">
        <f>G44+I44</f>
        <v>3</v>
      </c>
      <c r="L44">
        <v>3</v>
      </c>
      <c r="M44">
        <f t="shared" si="0"/>
        <v>0</v>
      </c>
    </row>
    <row r="45" spans="1:13" x14ac:dyDescent="0.2">
      <c r="A45" t="s">
        <v>84</v>
      </c>
      <c r="B45" t="s">
        <v>84</v>
      </c>
      <c r="C45">
        <v>256518</v>
      </c>
      <c r="D45">
        <f t="shared" si="1"/>
        <v>2.1219999999999999</v>
      </c>
      <c r="E45">
        <f t="shared" si="2"/>
        <v>2</v>
      </c>
      <c r="F45">
        <v>3</v>
      </c>
      <c r="G45">
        <f t="shared" si="3"/>
        <v>3</v>
      </c>
      <c r="H45">
        <f t="shared" si="4"/>
        <v>-0.87800000000000011</v>
      </c>
      <c r="J45">
        <f>G45+I45</f>
        <v>3</v>
      </c>
      <c r="L45">
        <v>3</v>
      </c>
      <c r="M45">
        <f t="shared" si="0"/>
        <v>0</v>
      </c>
    </row>
    <row r="46" spans="1:13" x14ac:dyDescent="0.2">
      <c r="A46" t="s">
        <v>85</v>
      </c>
      <c r="B46" t="s">
        <v>86</v>
      </c>
      <c r="C46">
        <v>275918</v>
      </c>
      <c r="D46">
        <f t="shared" si="1"/>
        <v>2.282</v>
      </c>
      <c r="E46">
        <f t="shared" si="2"/>
        <v>2</v>
      </c>
      <c r="F46">
        <v>3</v>
      </c>
      <c r="G46">
        <f t="shared" si="3"/>
        <v>3</v>
      </c>
      <c r="H46">
        <f t="shared" si="4"/>
        <v>-0.71799999999999997</v>
      </c>
      <c r="J46">
        <f>G46+I46</f>
        <v>3</v>
      </c>
      <c r="L46">
        <v>3</v>
      </c>
      <c r="M46">
        <f t="shared" si="0"/>
        <v>0</v>
      </c>
    </row>
    <row r="47" spans="1:13" x14ac:dyDescent="0.2">
      <c r="A47" t="s">
        <v>87</v>
      </c>
      <c r="B47" t="s">
        <v>86</v>
      </c>
      <c r="C47">
        <v>271407</v>
      </c>
      <c r="D47">
        <f t="shared" si="1"/>
        <v>2.2450000000000001</v>
      </c>
      <c r="E47">
        <f t="shared" si="2"/>
        <v>2</v>
      </c>
      <c r="F47">
        <v>3</v>
      </c>
      <c r="G47">
        <f t="shared" si="3"/>
        <v>3</v>
      </c>
      <c r="H47">
        <f t="shared" si="4"/>
        <v>-0.75499999999999989</v>
      </c>
      <c r="J47">
        <f>G47+I47</f>
        <v>3</v>
      </c>
      <c r="L47">
        <v>3</v>
      </c>
      <c r="M47">
        <f t="shared" si="0"/>
        <v>0</v>
      </c>
    </row>
    <row r="48" spans="1:13" x14ac:dyDescent="0.2">
      <c r="A48" t="s">
        <v>88</v>
      </c>
      <c r="B48" t="s">
        <v>86</v>
      </c>
      <c r="C48">
        <v>5974</v>
      </c>
      <c r="D48">
        <f t="shared" si="1"/>
        <v>4.9000000000000002E-2</v>
      </c>
      <c r="E48">
        <f t="shared" si="2"/>
        <v>0</v>
      </c>
      <c r="F48">
        <v>1</v>
      </c>
      <c r="G48">
        <f t="shared" si="3"/>
        <v>1</v>
      </c>
      <c r="H48">
        <f t="shared" si="4"/>
        <v>-0.95099999999999996</v>
      </c>
      <c r="J48">
        <f>G48+I48</f>
        <v>1</v>
      </c>
      <c r="L48">
        <v>1</v>
      </c>
      <c r="M48">
        <f t="shared" si="0"/>
        <v>0</v>
      </c>
    </row>
    <row r="49" spans="1:13" x14ac:dyDescent="0.2">
      <c r="A49" t="s">
        <v>89</v>
      </c>
      <c r="B49" t="s">
        <v>86</v>
      </c>
      <c r="C49">
        <v>42778</v>
      </c>
      <c r="D49">
        <f t="shared" si="1"/>
        <v>0.35399999999999998</v>
      </c>
      <c r="E49">
        <f t="shared" si="2"/>
        <v>0</v>
      </c>
      <c r="F49">
        <v>1</v>
      </c>
      <c r="G49">
        <f t="shared" si="3"/>
        <v>1</v>
      </c>
      <c r="H49">
        <f t="shared" si="4"/>
        <v>-0.64600000000000002</v>
      </c>
      <c r="J49">
        <f>G49+I49</f>
        <v>1</v>
      </c>
      <c r="L49">
        <v>1</v>
      </c>
      <c r="M49">
        <f t="shared" si="0"/>
        <v>0</v>
      </c>
    </row>
    <row r="50" spans="1:13" x14ac:dyDescent="0.2">
      <c r="A50" t="s">
        <v>90</v>
      </c>
      <c r="B50" t="s">
        <v>86</v>
      </c>
      <c r="C50">
        <v>11558</v>
      </c>
      <c r="D50">
        <f t="shared" si="1"/>
        <v>9.6000000000000002E-2</v>
      </c>
      <c r="E50">
        <f t="shared" si="2"/>
        <v>0</v>
      </c>
      <c r="F50">
        <v>1</v>
      </c>
      <c r="G50">
        <f t="shared" si="3"/>
        <v>1</v>
      </c>
      <c r="H50">
        <f t="shared" si="4"/>
        <v>-0.90400000000000003</v>
      </c>
      <c r="J50">
        <f>G50+I50</f>
        <v>1</v>
      </c>
      <c r="L50">
        <v>1</v>
      </c>
      <c r="M50">
        <f>J50-L50</f>
        <v>0</v>
      </c>
    </row>
    <row r="51" spans="1:13" x14ac:dyDescent="0.2">
      <c r="A51" s="1" t="s">
        <v>92</v>
      </c>
      <c r="B51" s="1"/>
      <c r="C51" s="1">
        <f>SUM(C4:C50)</f>
        <v>68421168</v>
      </c>
      <c r="D51" s="1"/>
      <c r="E51" s="1">
        <f>SUM(E4:E50)</f>
        <v>543</v>
      </c>
      <c r="F51" s="1">
        <f>SUM(F4:F50)</f>
        <v>465</v>
      </c>
      <c r="G51" s="1">
        <f>SUM(G4:G50)</f>
        <v>555</v>
      </c>
      <c r="H51" s="1"/>
      <c r="I51" s="1">
        <f>SUM(I4:I50)</f>
        <v>10</v>
      </c>
      <c r="J51" s="1">
        <f>SUM(J4:J50)</f>
        <v>565</v>
      </c>
      <c r="K51" s="1"/>
      <c r="L51" s="1">
        <f>SUM(L4:L50)</f>
        <v>465</v>
      </c>
      <c r="M51" s="1">
        <f>SUM(M4:M50)</f>
        <v>100</v>
      </c>
    </row>
    <row r="53" spans="1:13" x14ac:dyDescent="0.2">
      <c r="A53" s="1" t="s">
        <v>93</v>
      </c>
      <c r="B53" t="s">
        <v>100</v>
      </c>
      <c r="C53" s="1">
        <f>577-12</f>
        <v>565</v>
      </c>
      <c r="D53" s="1"/>
    </row>
    <row r="54" spans="1:13" x14ac:dyDescent="0.2">
      <c r="A54" s="1" t="s">
        <v>98</v>
      </c>
      <c r="B54" t="s">
        <v>95</v>
      </c>
      <c r="C54" s="1">
        <f>C51/(C53+1)</f>
        <v>120885.45583038869</v>
      </c>
      <c r="D54" s="1"/>
    </row>
  </sheetData>
  <conditionalFormatting sqref="H4:H50">
    <cfRule type="top10" dxfId="2" priority="1" rank="10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abSelected="1" showRuler="0" workbookViewId="0">
      <selection activeCell="D4" sqref="D4"/>
    </sheetView>
  </sheetViews>
  <sheetFormatPr baseColWidth="10" defaultRowHeight="16" x14ac:dyDescent="0.2"/>
  <cols>
    <col min="1" max="1" width="27.33203125" customWidth="1"/>
    <col min="2" max="2" width="55.6640625" customWidth="1"/>
    <col min="3" max="3" width="12.6640625" customWidth="1"/>
    <col min="4" max="4" width="33.1640625" customWidth="1"/>
    <col min="5" max="5" width="22" customWidth="1"/>
    <col min="6" max="6" width="16.6640625" customWidth="1"/>
  </cols>
  <sheetData>
    <row r="1" spans="1:6" x14ac:dyDescent="0.2">
      <c r="A1" s="1" t="s">
        <v>104</v>
      </c>
    </row>
    <row r="3" spans="1:6" x14ac:dyDescent="0.2">
      <c r="A3" s="1" t="s">
        <v>1</v>
      </c>
      <c r="B3" s="1" t="s">
        <v>2</v>
      </c>
      <c r="C3" s="1" t="s">
        <v>3</v>
      </c>
      <c r="D3" s="1" t="s">
        <v>103</v>
      </c>
      <c r="E3" s="1" t="s">
        <v>4</v>
      </c>
      <c r="F3" s="1" t="s">
        <v>5</v>
      </c>
    </row>
    <row r="4" spans="1:6" x14ac:dyDescent="0.2">
      <c r="A4" t="s">
        <v>6</v>
      </c>
      <c r="B4" t="s">
        <v>7</v>
      </c>
      <c r="C4">
        <v>2137856</v>
      </c>
      <c r="D4">
        <v>14</v>
      </c>
      <c r="E4">
        <v>3</v>
      </c>
      <c r="F4">
        <f>D4+E4</f>
        <v>17</v>
      </c>
    </row>
    <row r="5" spans="1:6" x14ac:dyDescent="0.2">
      <c r="A5" t="s">
        <v>8</v>
      </c>
      <c r="B5" t="s">
        <v>9</v>
      </c>
      <c r="C5">
        <v>1883437</v>
      </c>
      <c r="D5">
        <v>12</v>
      </c>
      <c r="E5">
        <v>3</v>
      </c>
      <c r="F5">
        <f t="shared" ref="F5:F50" si="0">D5+E5</f>
        <v>15</v>
      </c>
    </row>
    <row r="6" spans="1:6" x14ac:dyDescent="0.2">
      <c r="A6" t="s">
        <v>10</v>
      </c>
      <c r="B6" t="s">
        <v>11</v>
      </c>
      <c r="C6">
        <v>1932812</v>
      </c>
      <c r="D6">
        <v>13</v>
      </c>
      <c r="E6">
        <v>3</v>
      </c>
      <c r="F6">
        <f t="shared" si="0"/>
        <v>16</v>
      </c>
    </row>
    <row r="7" spans="1:6" x14ac:dyDescent="0.2">
      <c r="A7" t="s">
        <v>12</v>
      </c>
      <c r="B7" t="s">
        <v>13</v>
      </c>
      <c r="C7">
        <v>2124547</v>
      </c>
      <c r="D7">
        <v>14</v>
      </c>
      <c r="E7">
        <v>3</v>
      </c>
      <c r="F7">
        <f t="shared" si="0"/>
        <v>17</v>
      </c>
    </row>
    <row r="8" spans="1:6" x14ac:dyDescent="0.2">
      <c r="A8" t="s">
        <v>14</v>
      </c>
      <c r="B8" t="s">
        <v>15</v>
      </c>
      <c r="C8">
        <v>1622967</v>
      </c>
      <c r="D8">
        <v>11</v>
      </c>
      <c r="E8">
        <v>2</v>
      </c>
      <c r="F8">
        <f t="shared" si="0"/>
        <v>13</v>
      </c>
    </row>
    <row r="9" spans="1:6" x14ac:dyDescent="0.2">
      <c r="A9" t="s">
        <v>16</v>
      </c>
      <c r="B9" t="s">
        <v>17</v>
      </c>
      <c r="C9">
        <v>1178728</v>
      </c>
      <c r="D9">
        <v>8</v>
      </c>
      <c r="E9">
        <v>2</v>
      </c>
      <c r="F9">
        <f t="shared" si="0"/>
        <v>10</v>
      </c>
    </row>
    <row r="10" spans="1:6" x14ac:dyDescent="0.2">
      <c r="A10" t="s">
        <v>18</v>
      </c>
      <c r="B10" t="s">
        <v>19</v>
      </c>
      <c r="C10">
        <v>1520819</v>
      </c>
      <c r="D10">
        <v>10</v>
      </c>
      <c r="E10">
        <v>2</v>
      </c>
      <c r="F10">
        <f t="shared" si="0"/>
        <v>12</v>
      </c>
    </row>
    <row r="11" spans="1:6" x14ac:dyDescent="0.2">
      <c r="A11" t="s">
        <v>20</v>
      </c>
      <c r="B11" t="s">
        <v>21</v>
      </c>
      <c r="C11">
        <v>1853016</v>
      </c>
      <c r="D11">
        <v>12</v>
      </c>
      <c r="E11">
        <v>3</v>
      </c>
      <c r="F11">
        <f t="shared" si="0"/>
        <v>15</v>
      </c>
    </row>
    <row r="12" spans="1:6" x14ac:dyDescent="0.2">
      <c r="A12" t="s">
        <v>22</v>
      </c>
      <c r="B12" t="s">
        <v>23</v>
      </c>
      <c r="C12">
        <v>1372919</v>
      </c>
      <c r="D12">
        <v>9</v>
      </c>
      <c r="E12">
        <v>2</v>
      </c>
      <c r="F12">
        <f t="shared" si="0"/>
        <v>11</v>
      </c>
    </row>
    <row r="13" spans="1:6" x14ac:dyDescent="0.2">
      <c r="A13" t="s">
        <v>24</v>
      </c>
      <c r="B13" t="s">
        <v>25</v>
      </c>
      <c r="C13">
        <v>1201944</v>
      </c>
      <c r="D13">
        <v>8</v>
      </c>
      <c r="E13">
        <v>2</v>
      </c>
      <c r="F13">
        <f t="shared" si="0"/>
        <v>10</v>
      </c>
    </row>
    <row r="14" spans="1:6" x14ac:dyDescent="0.2">
      <c r="A14" t="s">
        <v>26</v>
      </c>
      <c r="B14" t="s">
        <v>27</v>
      </c>
      <c r="C14">
        <v>1897455</v>
      </c>
      <c r="D14">
        <v>12</v>
      </c>
      <c r="E14">
        <v>3</v>
      </c>
      <c r="F14">
        <f t="shared" si="0"/>
        <v>15</v>
      </c>
    </row>
    <row r="15" spans="1:6" x14ac:dyDescent="0.2">
      <c r="A15" t="s">
        <v>28</v>
      </c>
      <c r="B15" t="s">
        <v>29</v>
      </c>
      <c r="C15">
        <v>2144142</v>
      </c>
      <c r="D15">
        <v>14</v>
      </c>
      <c r="E15">
        <v>4</v>
      </c>
      <c r="F15">
        <f t="shared" si="0"/>
        <v>18</v>
      </c>
    </row>
    <row r="16" spans="1:6" x14ac:dyDescent="0.2">
      <c r="A16" t="s">
        <v>30</v>
      </c>
      <c r="B16" t="s">
        <v>31</v>
      </c>
      <c r="C16">
        <v>1915915</v>
      </c>
      <c r="D16">
        <v>13</v>
      </c>
      <c r="E16">
        <v>3</v>
      </c>
      <c r="F16">
        <f t="shared" si="0"/>
        <v>16</v>
      </c>
    </row>
    <row r="17" spans="1:6" x14ac:dyDescent="0.2">
      <c r="A17" t="s">
        <v>32</v>
      </c>
      <c r="B17" t="s">
        <v>33</v>
      </c>
      <c r="C17">
        <v>1834347</v>
      </c>
      <c r="D17">
        <v>12</v>
      </c>
      <c r="E17">
        <v>3</v>
      </c>
      <c r="F17">
        <f t="shared" si="0"/>
        <v>15</v>
      </c>
    </row>
    <row r="18" spans="1:6" x14ac:dyDescent="0.2">
      <c r="A18" t="s">
        <v>34</v>
      </c>
      <c r="B18" t="s">
        <v>35</v>
      </c>
      <c r="C18">
        <v>1927821</v>
      </c>
      <c r="D18">
        <v>13</v>
      </c>
      <c r="E18">
        <v>3</v>
      </c>
      <c r="F18">
        <f t="shared" si="0"/>
        <v>16</v>
      </c>
    </row>
    <row r="19" spans="1:6" x14ac:dyDescent="0.2">
      <c r="A19" t="s">
        <v>36</v>
      </c>
      <c r="B19" t="s">
        <v>37</v>
      </c>
      <c r="C19">
        <v>2235566</v>
      </c>
      <c r="D19">
        <v>15</v>
      </c>
      <c r="E19">
        <v>3</v>
      </c>
      <c r="F19">
        <f t="shared" si="0"/>
        <v>18</v>
      </c>
    </row>
    <row r="20" spans="1:6" x14ac:dyDescent="0.2">
      <c r="A20" t="s">
        <v>38</v>
      </c>
      <c r="B20" t="s">
        <v>39</v>
      </c>
      <c r="C20">
        <v>2145906</v>
      </c>
      <c r="D20">
        <v>14</v>
      </c>
      <c r="E20">
        <v>4</v>
      </c>
      <c r="F20">
        <f t="shared" si="0"/>
        <v>18</v>
      </c>
    </row>
    <row r="21" spans="1:6" x14ac:dyDescent="0.2">
      <c r="A21" t="s">
        <v>40</v>
      </c>
      <c r="B21" t="s">
        <v>41</v>
      </c>
      <c r="C21">
        <v>1407972</v>
      </c>
      <c r="D21">
        <v>9</v>
      </c>
      <c r="E21">
        <v>2</v>
      </c>
      <c r="F21">
        <f t="shared" si="0"/>
        <v>11</v>
      </c>
    </row>
    <row r="22" spans="1:6" x14ac:dyDescent="0.2">
      <c r="A22" t="s">
        <v>42</v>
      </c>
      <c r="B22" t="s">
        <v>43</v>
      </c>
      <c r="C22">
        <v>1626213</v>
      </c>
      <c r="D22">
        <v>11</v>
      </c>
      <c r="E22">
        <v>2</v>
      </c>
      <c r="F22">
        <f t="shared" si="0"/>
        <v>13</v>
      </c>
    </row>
    <row r="23" spans="1:6" x14ac:dyDescent="0.2">
      <c r="A23" t="s">
        <v>44</v>
      </c>
      <c r="B23" t="s">
        <v>45</v>
      </c>
      <c r="C23">
        <v>1655422</v>
      </c>
      <c r="D23">
        <v>11</v>
      </c>
      <c r="E23">
        <v>2</v>
      </c>
      <c r="F23">
        <f t="shared" si="0"/>
        <v>13</v>
      </c>
    </row>
    <row r="24" spans="1:6" x14ac:dyDescent="0.2">
      <c r="A24" t="s">
        <v>46</v>
      </c>
      <c r="B24" t="s">
        <v>47</v>
      </c>
      <c r="C24">
        <v>1951804</v>
      </c>
      <c r="D24">
        <v>13</v>
      </c>
      <c r="E24">
        <v>3</v>
      </c>
      <c r="F24">
        <f t="shared" si="0"/>
        <v>16</v>
      </c>
    </row>
    <row r="25" spans="1:6" x14ac:dyDescent="0.2">
      <c r="A25" t="s">
        <v>48</v>
      </c>
      <c r="B25" t="s">
        <v>49</v>
      </c>
      <c r="C25">
        <v>2055841</v>
      </c>
      <c r="D25">
        <v>14</v>
      </c>
      <c r="E25">
        <v>3</v>
      </c>
      <c r="F25">
        <f t="shared" si="0"/>
        <v>17</v>
      </c>
    </row>
    <row r="26" spans="1:6" x14ac:dyDescent="0.2">
      <c r="A26" t="s">
        <v>50</v>
      </c>
      <c r="B26" t="s">
        <v>51</v>
      </c>
      <c r="C26">
        <v>1428636</v>
      </c>
      <c r="D26">
        <v>9</v>
      </c>
      <c r="E26">
        <v>3</v>
      </c>
      <c r="F26">
        <f t="shared" si="0"/>
        <v>12</v>
      </c>
    </row>
    <row r="27" spans="1:6" x14ac:dyDescent="0.2">
      <c r="A27" t="s">
        <v>52</v>
      </c>
      <c r="B27" t="s">
        <v>53</v>
      </c>
      <c r="C27">
        <v>1471115</v>
      </c>
      <c r="D27">
        <v>10</v>
      </c>
      <c r="E27">
        <v>2</v>
      </c>
      <c r="F27">
        <f t="shared" si="0"/>
        <v>12</v>
      </c>
    </row>
    <row r="28" spans="1:6" x14ac:dyDescent="0.2">
      <c r="A28" t="s">
        <v>54</v>
      </c>
      <c r="B28" t="s">
        <v>55</v>
      </c>
      <c r="C28">
        <v>1854407</v>
      </c>
      <c r="D28">
        <v>12</v>
      </c>
      <c r="E28">
        <v>3</v>
      </c>
      <c r="F28">
        <f t="shared" si="0"/>
        <v>15</v>
      </c>
    </row>
    <row r="29" spans="1:6" x14ac:dyDescent="0.2">
      <c r="A29" t="s">
        <v>56</v>
      </c>
      <c r="B29" t="s">
        <v>57</v>
      </c>
      <c r="C29">
        <v>1469522</v>
      </c>
      <c r="D29">
        <v>10</v>
      </c>
      <c r="E29">
        <v>2</v>
      </c>
      <c r="F29">
        <f t="shared" si="0"/>
        <v>12</v>
      </c>
    </row>
    <row r="30" spans="1:6" x14ac:dyDescent="0.2">
      <c r="A30" t="s">
        <v>58</v>
      </c>
      <c r="B30" t="s">
        <v>59</v>
      </c>
      <c r="C30">
        <v>1491833</v>
      </c>
      <c r="D30">
        <v>10</v>
      </c>
      <c r="E30">
        <v>2</v>
      </c>
      <c r="F30">
        <f t="shared" si="0"/>
        <v>12</v>
      </c>
    </row>
    <row r="31" spans="1:6" x14ac:dyDescent="0.2">
      <c r="A31" t="s">
        <v>60</v>
      </c>
      <c r="B31" t="s">
        <v>61</v>
      </c>
      <c r="C31">
        <v>1636391</v>
      </c>
      <c r="D31">
        <v>11</v>
      </c>
      <c r="E31">
        <v>2</v>
      </c>
      <c r="F31">
        <f t="shared" si="0"/>
        <v>13</v>
      </c>
    </row>
    <row r="32" spans="1:6" x14ac:dyDescent="0.2">
      <c r="A32" t="s">
        <v>62</v>
      </c>
      <c r="B32" t="s">
        <v>63</v>
      </c>
      <c r="C32">
        <v>1436206</v>
      </c>
      <c r="D32">
        <v>9</v>
      </c>
      <c r="E32">
        <v>3</v>
      </c>
      <c r="F32">
        <f t="shared" si="0"/>
        <v>12</v>
      </c>
    </row>
    <row r="33" spans="1:6" x14ac:dyDescent="0.2">
      <c r="A33" t="s">
        <v>64</v>
      </c>
      <c r="B33" t="s">
        <v>65</v>
      </c>
      <c r="C33">
        <v>2099680</v>
      </c>
      <c r="D33">
        <v>14</v>
      </c>
      <c r="E33">
        <v>3</v>
      </c>
      <c r="F33">
        <f t="shared" si="0"/>
        <v>17</v>
      </c>
    </row>
    <row r="34" spans="1:6" x14ac:dyDescent="0.2">
      <c r="A34" t="s">
        <v>66</v>
      </c>
      <c r="B34" t="s">
        <v>67</v>
      </c>
      <c r="C34">
        <v>1673380</v>
      </c>
      <c r="D34">
        <v>11</v>
      </c>
      <c r="E34">
        <v>3</v>
      </c>
      <c r="F34">
        <f t="shared" si="0"/>
        <v>14</v>
      </c>
    </row>
    <row r="35" spans="1:6" x14ac:dyDescent="0.2">
      <c r="A35" t="s">
        <v>68</v>
      </c>
      <c r="B35" t="s">
        <v>69</v>
      </c>
      <c r="C35">
        <v>2200909</v>
      </c>
      <c r="D35">
        <v>15</v>
      </c>
      <c r="E35">
        <v>3</v>
      </c>
      <c r="F35">
        <f t="shared" si="0"/>
        <v>18</v>
      </c>
    </row>
    <row r="36" spans="1:6" x14ac:dyDescent="0.2">
      <c r="A36" t="s">
        <v>70</v>
      </c>
      <c r="B36" t="s">
        <v>71</v>
      </c>
      <c r="C36">
        <v>2137876</v>
      </c>
      <c r="D36">
        <v>14</v>
      </c>
      <c r="E36">
        <v>3</v>
      </c>
      <c r="F36">
        <f t="shared" si="0"/>
        <v>17</v>
      </c>
    </row>
    <row r="37" spans="1:6" x14ac:dyDescent="0.2">
      <c r="A37" t="s">
        <v>72</v>
      </c>
      <c r="B37" t="s">
        <v>73</v>
      </c>
      <c r="C37">
        <v>1694244</v>
      </c>
      <c r="D37">
        <v>11</v>
      </c>
      <c r="E37">
        <v>3</v>
      </c>
      <c r="F37">
        <f t="shared" si="0"/>
        <v>14</v>
      </c>
    </row>
    <row r="38" spans="1:6" x14ac:dyDescent="0.2">
      <c r="A38" t="s">
        <v>74</v>
      </c>
      <c r="B38" t="s">
        <v>75</v>
      </c>
      <c r="C38">
        <v>2610011</v>
      </c>
      <c r="D38">
        <v>17</v>
      </c>
      <c r="E38">
        <v>4</v>
      </c>
      <c r="F38">
        <f t="shared" si="0"/>
        <v>21</v>
      </c>
    </row>
    <row r="39" spans="1:6" x14ac:dyDescent="0.2">
      <c r="A39" t="s">
        <v>76</v>
      </c>
      <c r="B39" t="s">
        <v>77</v>
      </c>
      <c r="C39">
        <v>2488655</v>
      </c>
      <c r="D39">
        <v>16</v>
      </c>
      <c r="E39">
        <v>4</v>
      </c>
      <c r="F39">
        <f t="shared" si="0"/>
        <v>20</v>
      </c>
    </row>
    <row r="40" spans="1:6" x14ac:dyDescent="0.2">
      <c r="A40" t="s">
        <v>78</v>
      </c>
      <c r="B40" t="s">
        <v>79</v>
      </c>
      <c r="C40">
        <v>343701</v>
      </c>
      <c r="D40">
        <v>4</v>
      </c>
      <c r="E40">
        <v>0</v>
      </c>
      <c r="F40">
        <f t="shared" si="0"/>
        <v>4</v>
      </c>
    </row>
    <row r="41" spans="1:6" x14ac:dyDescent="0.2">
      <c r="A41" t="s">
        <v>80</v>
      </c>
      <c r="B41" t="s">
        <v>80</v>
      </c>
      <c r="C41">
        <v>383559</v>
      </c>
      <c r="D41">
        <v>4</v>
      </c>
      <c r="E41">
        <v>0</v>
      </c>
      <c r="F41">
        <f t="shared" si="0"/>
        <v>4</v>
      </c>
    </row>
    <row r="42" spans="1:6" x14ac:dyDescent="0.2">
      <c r="A42" t="s">
        <v>81</v>
      </c>
      <c r="B42" t="s">
        <v>81</v>
      </c>
      <c r="C42">
        <v>361225</v>
      </c>
      <c r="D42">
        <v>4</v>
      </c>
      <c r="E42">
        <v>0</v>
      </c>
      <c r="F42">
        <f t="shared" si="0"/>
        <v>4</v>
      </c>
    </row>
    <row r="43" spans="1:6" x14ac:dyDescent="0.2">
      <c r="A43" t="s">
        <v>82</v>
      </c>
      <c r="B43" t="s">
        <v>82</v>
      </c>
      <c r="C43">
        <v>863083</v>
      </c>
      <c r="D43">
        <v>7</v>
      </c>
      <c r="E43">
        <v>0</v>
      </c>
      <c r="F43">
        <f t="shared" si="0"/>
        <v>7</v>
      </c>
    </row>
    <row r="44" spans="1:6" x14ac:dyDescent="0.2">
      <c r="A44" t="s">
        <v>83</v>
      </c>
      <c r="B44" t="s">
        <v>83</v>
      </c>
      <c r="C44">
        <v>285133</v>
      </c>
      <c r="D44">
        <v>3</v>
      </c>
      <c r="E44">
        <v>0</v>
      </c>
      <c r="F44">
        <f t="shared" si="0"/>
        <v>3</v>
      </c>
    </row>
    <row r="45" spans="1:6" x14ac:dyDescent="0.2">
      <c r="A45" t="s">
        <v>84</v>
      </c>
      <c r="B45" t="s">
        <v>84</v>
      </c>
      <c r="C45">
        <v>256518</v>
      </c>
      <c r="D45">
        <v>3</v>
      </c>
      <c r="E45">
        <v>0</v>
      </c>
      <c r="F45">
        <f t="shared" si="0"/>
        <v>3</v>
      </c>
    </row>
    <row r="46" spans="1:6" x14ac:dyDescent="0.2">
      <c r="A46" t="s">
        <v>85</v>
      </c>
      <c r="B46" t="s">
        <v>86</v>
      </c>
      <c r="C46">
        <v>275918</v>
      </c>
      <c r="D46">
        <v>3</v>
      </c>
      <c r="E46">
        <v>0</v>
      </c>
      <c r="F46">
        <f t="shared" si="0"/>
        <v>3</v>
      </c>
    </row>
    <row r="47" spans="1:6" x14ac:dyDescent="0.2">
      <c r="A47" t="s">
        <v>87</v>
      </c>
      <c r="B47" t="s">
        <v>86</v>
      </c>
      <c r="C47">
        <v>271407</v>
      </c>
      <c r="D47">
        <v>3</v>
      </c>
      <c r="E47">
        <v>0</v>
      </c>
      <c r="F47">
        <f t="shared" si="0"/>
        <v>3</v>
      </c>
    </row>
    <row r="48" spans="1:6" x14ac:dyDescent="0.2">
      <c r="A48" t="s">
        <v>88</v>
      </c>
      <c r="B48" t="s">
        <v>86</v>
      </c>
      <c r="C48">
        <v>5974</v>
      </c>
      <c r="D48">
        <v>1</v>
      </c>
      <c r="E48">
        <v>0</v>
      </c>
      <c r="F48">
        <f t="shared" si="0"/>
        <v>1</v>
      </c>
    </row>
    <row r="49" spans="1:6" x14ac:dyDescent="0.2">
      <c r="A49" t="s">
        <v>89</v>
      </c>
      <c r="B49" t="s">
        <v>86</v>
      </c>
      <c r="C49">
        <v>42778</v>
      </c>
      <c r="D49">
        <v>1</v>
      </c>
      <c r="E49">
        <v>0</v>
      </c>
      <c r="F49">
        <f t="shared" si="0"/>
        <v>1</v>
      </c>
    </row>
    <row r="50" spans="1:6" x14ac:dyDescent="0.2">
      <c r="A50" t="s">
        <v>90</v>
      </c>
      <c r="B50" t="s">
        <v>86</v>
      </c>
      <c r="C50">
        <v>11558</v>
      </c>
      <c r="D50">
        <v>1</v>
      </c>
      <c r="E50">
        <v>0</v>
      </c>
      <c r="F50">
        <f t="shared" si="0"/>
        <v>1</v>
      </c>
    </row>
    <row r="51" spans="1:6" x14ac:dyDescent="0.2">
      <c r="A51" t="s">
        <v>91</v>
      </c>
      <c r="B51" t="s">
        <v>86</v>
      </c>
      <c r="C51">
        <v>1802382</v>
      </c>
      <c r="D51">
        <v>12</v>
      </c>
      <c r="E51" s="2" t="s">
        <v>86</v>
      </c>
      <c r="F51">
        <v>12</v>
      </c>
    </row>
    <row r="52" spans="1:6" x14ac:dyDescent="0.2">
      <c r="A52" s="1" t="s">
        <v>92</v>
      </c>
      <c r="B52" s="1">
        <f>COUNTA(B4:B51)</f>
        <v>48</v>
      </c>
      <c r="C52" s="1">
        <f>SUM(C4:C51)</f>
        <v>70223550</v>
      </c>
      <c r="D52" s="1">
        <f>SUM(D4:D51)</f>
        <v>477</v>
      </c>
      <c r="E52" s="1">
        <f>SUM(E4:E51)</f>
        <v>100</v>
      </c>
      <c r="F52" s="1">
        <f>SUM(F4:F51)</f>
        <v>577</v>
      </c>
    </row>
    <row r="54" spans="1:6" x14ac:dyDescent="0.2">
      <c r="A54" s="1"/>
      <c r="C54" s="1"/>
    </row>
    <row r="55" spans="1:6" x14ac:dyDescent="0.2">
      <c r="A55" s="1"/>
      <c r="C55" s="1"/>
    </row>
  </sheetData>
  <conditionalFormatting sqref="E51">
    <cfRule type="top10" dxfId="1" priority="1" rank="1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Utilisateur de Microsoft Office</cp:lastModifiedBy>
  <dcterms:created xsi:type="dcterms:W3CDTF">2023-04-28T16:25:15Z</dcterms:created>
  <dcterms:modified xsi:type="dcterms:W3CDTF">2023-05-11T15:35:07Z</dcterms:modified>
</cp:coreProperties>
</file>